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C26542C4-0C2F-46AE-8CE6-38DE1A511B80}" xr6:coauthVersionLast="45" xr6:coauthVersionMax="45" xr10:uidLastSave="{00000000-0000-0000-0000-000000000000}"/>
  <bookViews>
    <workbookView xWindow="-110" yWindow="-110" windowWidth="19420" windowHeight="11020" activeTab="2" xr2:uid="{00000000-000D-0000-FFFF-FFFF00000000}"/>
  </bookViews>
  <sheets>
    <sheet name="READ ME" sheetId="7" r:id="rId1"/>
    <sheet name="Data" sheetId="1" r:id="rId2"/>
    <sheet name="original model" sheetId="8" r:id="rId3"/>
    <sheet name="update model" sheetId="2" r:id="rId4"/>
  </sheets>
  <definedNames>
    <definedName name="solver_adj" localSheetId="2" hidden="1">'original model'!$B$11:$F$11</definedName>
    <definedName name="solver_adj" localSheetId="3" hidden="1">'update model'!$B$11:$F$11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2</definedName>
    <definedName name="solver_eng" localSheetId="3" hidden="1">2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'original model'!$B$16</definedName>
    <definedName name="solver_lhs1" localSheetId="3" hidden="1">'update model'!$B$11:$F$11</definedName>
    <definedName name="solver_lhs2" localSheetId="2" hidden="1">'original model'!$B$17</definedName>
    <definedName name="solver_lhs2" localSheetId="3" hidden="1">'update model'!$B$16</definedName>
    <definedName name="solver_lhs3" localSheetId="2" hidden="1">'original model'!$B$19</definedName>
    <definedName name="solver_lhs3" localSheetId="3" hidden="1">'update model'!$B$17</definedName>
    <definedName name="solver_lhs4" localSheetId="2" hidden="1">'original model'!$B$19</definedName>
    <definedName name="solver_lhs4" localSheetId="3" hidden="1">'update model'!$B$19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3</definedName>
    <definedName name="solver_num" localSheetId="3" hidden="1">4</definedName>
    <definedName name="solver_nwt" localSheetId="2" hidden="1">1</definedName>
    <definedName name="solver_nwt" localSheetId="3" hidden="1">1</definedName>
    <definedName name="solver_opt" localSheetId="2" hidden="1">'original model'!$B$24</definedName>
    <definedName name="solver_opt" localSheetId="3" hidden="1">'update model'!$B$24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3</definedName>
    <definedName name="solver_rel1" localSheetId="3" hidden="1">3</definedName>
    <definedName name="solver_rel2" localSheetId="2" hidden="1">1</definedName>
    <definedName name="solver_rel2" localSheetId="3" hidden="1">3</definedName>
    <definedName name="solver_rel3" localSheetId="2" hidden="1">2</definedName>
    <definedName name="solver_rel3" localSheetId="3" hidden="1">1</definedName>
    <definedName name="solver_rel4" localSheetId="2" hidden="1">2</definedName>
    <definedName name="solver_rel4" localSheetId="3" hidden="1">2</definedName>
    <definedName name="solver_rhs1" localSheetId="2" hidden="1">'original model'!$D$16</definedName>
    <definedName name="solver_rhs1" localSheetId="3" hidden="1">'update model'!$B$14:$F$14</definedName>
    <definedName name="solver_rhs2" localSheetId="2" hidden="1">'original model'!$D$17</definedName>
    <definedName name="solver_rhs2" localSheetId="3" hidden="1">'update model'!$D$16</definedName>
    <definedName name="solver_rhs3" localSheetId="2" hidden="1">'original model'!$D$19</definedName>
    <definedName name="solver_rhs3" localSheetId="3" hidden="1">'update model'!$D$17</definedName>
    <definedName name="solver_rhs4" localSheetId="2" hidden="1">'original model'!$D$19</definedName>
    <definedName name="solver_rhs4" localSheetId="3" hidden="1">'update model'!$D$19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8" l="1"/>
  <c r="H2" i="8"/>
  <c r="A5" i="8"/>
  <c r="F24" i="8"/>
  <c r="D19" i="8"/>
  <c r="H15" i="8"/>
  <c r="H11" i="8"/>
  <c r="B19" i="8" s="1"/>
  <c r="B6" i="8"/>
  <c r="A6" i="8"/>
  <c r="F3" i="8"/>
  <c r="E3" i="8"/>
  <c r="D3" i="8"/>
  <c r="C3" i="8"/>
  <c r="B3" i="8"/>
  <c r="A3" i="8"/>
  <c r="J2" i="8"/>
  <c r="I2" i="8"/>
  <c r="F2" i="8"/>
  <c r="E2" i="8"/>
  <c r="D2" i="8"/>
  <c r="C2" i="8"/>
  <c r="B2" i="8"/>
  <c r="A2" i="8"/>
  <c r="J1" i="8"/>
  <c r="I1" i="8"/>
  <c r="F1" i="8"/>
  <c r="E1" i="8"/>
  <c r="D1" i="8"/>
  <c r="C1" i="8"/>
  <c r="B1" i="8"/>
  <c r="A4" i="2"/>
  <c r="A5" i="2"/>
  <c r="A6" i="2"/>
  <c r="E24" i="8" l="1"/>
  <c r="B24" i="8" s="1"/>
  <c r="B16" i="8"/>
  <c r="K16" i="8"/>
  <c r="C14" i="2"/>
  <c r="D14" i="2"/>
  <c r="E14" i="2"/>
  <c r="F14" i="2"/>
  <c r="B14" i="2"/>
  <c r="D19" i="2"/>
  <c r="F24" i="2"/>
  <c r="H15" i="2"/>
  <c r="H11" i="2"/>
  <c r="E24" i="2" s="1"/>
  <c r="J1" i="2"/>
  <c r="J2" i="2"/>
  <c r="B6" i="2"/>
  <c r="I1" i="2"/>
  <c r="H2" i="2"/>
  <c r="I2" i="2"/>
  <c r="A2" i="2"/>
  <c r="B2" i="2"/>
  <c r="C2" i="2"/>
  <c r="D2" i="2"/>
  <c r="E2" i="2"/>
  <c r="F2" i="2"/>
  <c r="A3" i="2"/>
  <c r="B3" i="2"/>
  <c r="C3" i="2"/>
  <c r="D3" i="2"/>
  <c r="E3" i="2"/>
  <c r="F3" i="2"/>
  <c r="B1" i="2"/>
  <c r="C1" i="2"/>
  <c r="D1" i="2"/>
  <c r="E1" i="2"/>
  <c r="F1" i="2"/>
  <c r="B16" i="2" l="1"/>
  <c r="B19" i="2"/>
  <c r="B24" i="2"/>
  <c r="K16" i="2"/>
  <c r="B17" i="2"/>
</calcChain>
</file>

<file path=xl/sharedStrings.xml><?xml version="1.0" encoding="utf-8"?>
<sst xmlns="http://schemas.openxmlformats.org/spreadsheetml/2006/main" count="71" uniqueCount="34">
  <si>
    <t>VEG1</t>
  </si>
  <si>
    <t xml:space="preserve">	VEG2	</t>
  </si>
  <si>
    <t>OIL1</t>
  </si>
  <si>
    <t xml:space="preserve">	OIL2</t>
  </si>
  <si>
    <t>hardness</t>
  </si>
  <si>
    <t>costs</t>
  </si>
  <si>
    <t>profit</t>
  </si>
  <si>
    <t>OIL3</t>
  </si>
  <si>
    <t>min</t>
  </si>
  <si>
    <t>max</t>
  </si>
  <si>
    <t>product hardness</t>
  </si>
  <si>
    <t>decision variables</t>
  </si>
  <si>
    <t>tons</t>
  </si>
  <si>
    <t>constraints</t>
  </si>
  <si>
    <t>lhs average hardness</t>
  </si>
  <si>
    <t>overall tons</t>
  </si>
  <si>
    <t>&gt;=</t>
  </si>
  <si>
    <t>&lt;=</t>
  </si>
  <si>
    <t>HARDNESS OF THE PRODUCT</t>
  </si>
  <si>
    <t>objectve function</t>
  </si>
  <si>
    <t>revenue</t>
  </si>
  <si>
    <t>cost</t>
  </si>
  <si>
    <t>selling price</t>
  </si>
  <si>
    <t>max level</t>
  </si>
  <si>
    <t>production</t>
  </si>
  <si>
    <t xml:space="preserve">min </t>
  </si>
  <si>
    <t xml:space="preserve">max </t>
  </si>
  <si>
    <t>=</t>
  </si>
  <si>
    <t>minimum quantity</t>
  </si>
  <si>
    <t>Attention to the decimal in the numbers: depending on the setting of Excel, the decimal are separated by a "comma" or a "dot"</t>
  </si>
  <si>
    <t>Tha Data sheet contains the parameters of the problem</t>
  </si>
  <si>
    <t xml:space="preserve">The Model sheet contains the data as reference values formt he Data Sheet </t>
  </si>
  <si>
    <t>target level of production</t>
  </si>
  <si>
    <t>The Update Model contains additional 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</si>
</sst>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7" borderId="0" xfId="0" applyFont="1" applyFill="1"/>
    <xf numFmtId="0" fontId="0" fillId="0" borderId="0" xfId="0" applyAlignment="1">
      <alignment horizontal="right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9156-A342-4478-A88B-F1C86A9D35CA}">
  <dimension ref="A2:A5"/>
  <sheetViews>
    <sheetView workbookViewId="0">
      <selection activeCell="A5" sqref="A5"/>
    </sheetView>
  </sheetViews>
  <sheetFormatPr defaultRowHeight="14.5" x14ac:dyDescent="0.35"/>
  <sheetData>
    <row r="2" spans="1:1" x14ac:dyDescent="0.35">
      <c r="A2" t="s">
        <v>29</v>
      </c>
    </row>
    <row r="3" spans="1:1" x14ac:dyDescent="0.35">
      <c r="A3" t="s">
        <v>30</v>
      </c>
    </row>
    <row r="4" spans="1:1" x14ac:dyDescent="0.35">
      <c r="A4" t="s">
        <v>31</v>
      </c>
    </row>
    <row r="5" spans="1:1" x14ac:dyDescent="0.35">
      <c r="A5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"/>
  <sheetViews>
    <sheetView workbookViewId="0">
      <selection activeCell="B7" sqref="B7"/>
    </sheetView>
  </sheetViews>
  <sheetFormatPr defaultRowHeight="14.5" x14ac:dyDescent="0.35"/>
  <cols>
    <col min="2" max="2" width="22.08984375" bestFit="1" customWidth="1"/>
  </cols>
  <sheetData>
    <row r="1" spans="2:11" x14ac:dyDescent="0.35">
      <c r="B1" s="2"/>
      <c r="C1" s="2"/>
      <c r="D1" s="2"/>
      <c r="E1" s="2"/>
      <c r="F1" s="2"/>
      <c r="G1" s="2"/>
    </row>
    <row r="2" spans="2:11" x14ac:dyDescent="0.35">
      <c r="B2" s="2"/>
      <c r="C2" s="2" t="s">
        <v>0</v>
      </c>
      <c r="D2" s="2" t="s">
        <v>1</v>
      </c>
      <c r="E2" s="2" t="s">
        <v>2</v>
      </c>
      <c r="F2" s="2" t="s">
        <v>3</v>
      </c>
      <c r="G2" s="2" t="s">
        <v>7</v>
      </c>
      <c r="J2" t="s">
        <v>8</v>
      </c>
      <c r="K2" t="s">
        <v>9</v>
      </c>
    </row>
    <row r="3" spans="2:11" s="4" customFormat="1" ht="29" x14ac:dyDescent="0.35">
      <c r="B3" s="3" t="s">
        <v>4</v>
      </c>
      <c r="C3" s="3">
        <v>8.8000000000000007</v>
      </c>
      <c r="D3" s="3">
        <v>6.1</v>
      </c>
      <c r="E3" s="3">
        <v>2</v>
      </c>
      <c r="F3" s="3">
        <v>4.2</v>
      </c>
      <c r="G3" s="3">
        <v>5</v>
      </c>
      <c r="I3" s="5" t="s">
        <v>10</v>
      </c>
      <c r="J3" s="4">
        <v>3</v>
      </c>
      <c r="K3" s="4">
        <v>6</v>
      </c>
    </row>
    <row r="4" spans="2:11" x14ac:dyDescent="0.35">
      <c r="B4" s="1" t="s">
        <v>5</v>
      </c>
      <c r="C4" s="1">
        <v>110</v>
      </c>
      <c r="D4" s="1">
        <v>120</v>
      </c>
      <c r="E4" s="1">
        <v>130</v>
      </c>
      <c r="F4" s="1">
        <v>110</v>
      </c>
      <c r="G4" s="1">
        <v>115</v>
      </c>
    </row>
    <row r="5" spans="2:11" x14ac:dyDescent="0.35">
      <c r="B5" t="s">
        <v>28</v>
      </c>
      <c r="C5" s="1">
        <v>5</v>
      </c>
      <c r="D5" s="1">
        <v>5</v>
      </c>
      <c r="E5" s="1">
        <v>5</v>
      </c>
      <c r="F5" s="1">
        <v>5</v>
      </c>
      <c r="G5" s="1">
        <v>5</v>
      </c>
    </row>
    <row r="6" spans="2:11" x14ac:dyDescent="0.35">
      <c r="B6" t="s">
        <v>32</v>
      </c>
      <c r="C6">
        <v>100</v>
      </c>
    </row>
    <row r="7" spans="2:11" x14ac:dyDescent="0.35">
      <c r="B7" t="s">
        <v>22</v>
      </c>
      <c r="C7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BB02-C8B7-41C9-BA0F-C286461E22E5}">
  <dimension ref="A1:L24"/>
  <sheetViews>
    <sheetView tabSelected="1" topLeftCell="A7" workbookViewId="0">
      <selection activeCell="K24" sqref="K24"/>
    </sheetView>
  </sheetViews>
  <sheetFormatPr defaultRowHeight="14.5" x14ac:dyDescent="0.35"/>
  <cols>
    <col min="1" max="1" width="27.26953125" customWidth="1"/>
    <col min="9" max="9" width="4" bestFit="1" customWidth="1"/>
    <col min="10" max="10" width="4.36328125" bestFit="1" customWidth="1"/>
    <col min="11" max="11" width="27.26953125" customWidth="1"/>
  </cols>
  <sheetData>
    <row r="1" spans="1:12" x14ac:dyDescent="0.35">
      <c r="B1" t="str">
        <f>Data!C2</f>
        <v>VEG1</v>
      </c>
      <c r="C1" t="str">
        <f>Data!D2</f>
        <v xml:space="preserve">	VEG2	</v>
      </c>
      <c r="D1" t="str">
        <f>Data!E2</f>
        <v>OIL1</v>
      </c>
      <c r="E1" t="str">
        <f>Data!F2</f>
        <v xml:space="preserve">	OIL2</v>
      </c>
      <c r="F1" t="str">
        <f>Data!G2</f>
        <v>OIL3</v>
      </c>
      <c r="I1" t="str">
        <f>Data!J2</f>
        <v>min</v>
      </c>
      <c r="J1" t="str">
        <f>Data!K2</f>
        <v>max</v>
      </c>
    </row>
    <row r="2" spans="1:12" ht="29" x14ac:dyDescent="0.35">
      <c r="A2" t="str">
        <f>Data!B3</f>
        <v>hardness</v>
      </c>
      <c r="B2" s="8">
        <f>Data!C3</f>
        <v>8.8000000000000007</v>
      </c>
      <c r="C2" s="8">
        <f>Data!D3</f>
        <v>6.1</v>
      </c>
      <c r="D2" s="8">
        <f>Data!E3</f>
        <v>2</v>
      </c>
      <c r="E2" s="8">
        <f>Data!F3</f>
        <v>4.2</v>
      </c>
      <c r="F2" s="8">
        <f>Data!G3</f>
        <v>5</v>
      </c>
      <c r="H2" s="6" t="str">
        <f>Data!I3</f>
        <v>product hardness</v>
      </c>
      <c r="I2" s="18">
        <f>Data!J3</f>
        <v>3</v>
      </c>
      <c r="J2" s="18">
        <f>Data!K3</f>
        <v>6</v>
      </c>
    </row>
    <row r="3" spans="1:12" x14ac:dyDescent="0.35">
      <c r="A3" t="str">
        <f>Data!B4</f>
        <v>costs</v>
      </c>
      <c r="B3" s="8">
        <f>Data!C4</f>
        <v>110</v>
      </c>
      <c r="C3" s="8">
        <f>Data!D4</f>
        <v>120</v>
      </c>
      <c r="D3" s="8">
        <f>Data!E4</f>
        <v>130</v>
      </c>
      <c r="E3" s="8">
        <f>Data!F4</f>
        <v>110</v>
      </c>
      <c r="F3" s="8">
        <f>Data!G4</f>
        <v>115</v>
      </c>
    </row>
    <row r="4" spans="1:12" x14ac:dyDescent="0.35">
      <c r="B4" s="1"/>
      <c r="C4" s="1"/>
      <c r="D4" s="1"/>
      <c r="E4" s="1"/>
      <c r="F4" s="1"/>
    </row>
    <row r="5" spans="1:12" x14ac:dyDescent="0.35">
      <c r="A5" t="str">
        <f>Data!B6</f>
        <v>target level of production</v>
      </c>
      <c r="B5" s="9">
        <v>100</v>
      </c>
    </row>
    <row r="6" spans="1:12" x14ac:dyDescent="0.35">
      <c r="A6" t="str">
        <f>Data!B7</f>
        <v>selling price</v>
      </c>
      <c r="B6" s="9">
        <f>Data!C7</f>
        <v>150</v>
      </c>
    </row>
    <row r="8" spans="1:12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35">
      <c r="A9" t="s">
        <v>11</v>
      </c>
    </row>
    <row r="10" spans="1:12" x14ac:dyDescent="0.35">
      <c r="B10" t="s">
        <v>0</v>
      </c>
      <c r="C10" t="s">
        <v>1</v>
      </c>
      <c r="D10" t="s">
        <v>2</v>
      </c>
      <c r="E10" t="s">
        <v>3</v>
      </c>
      <c r="F10" t="s">
        <v>7</v>
      </c>
      <c r="H10" t="s">
        <v>15</v>
      </c>
    </row>
    <row r="11" spans="1:12" x14ac:dyDescent="0.35">
      <c r="A11" t="s">
        <v>12</v>
      </c>
      <c r="B11" s="15">
        <v>39.130434782608766</v>
      </c>
      <c r="C11" s="15">
        <v>0</v>
      </c>
      <c r="D11" s="15">
        <v>0</v>
      </c>
      <c r="E11" s="15">
        <v>60.86956521739139</v>
      </c>
      <c r="F11" s="15">
        <v>0</v>
      </c>
      <c r="H11" s="10">
        <f>SUM(B11:F11)</f>
        <v>100.00000000000016</v>
      </c>
    </row>
    <row r="12" spans="1:12" x14ac:dyDescent="0.35">
      <c r="A12" t="s">
        <v>13</v>
      </c>
    </row>
    <row r="13" spans="1:12" x14ac:dyDescent="0.35">
      <c r="B13" s="4"/>
      <c r="C13" s="4"/>
      <c r="D13" s="4"/>
      <c r="E13" s="4"/>
      <c r="F13" s="4"/>
    </row>
    <row r="14" spans="1:12" x14ac:dyDescent="0.35">
      <c r="B14" s="4"/>
      <c r="C14" s="4"/>
      <c r="D14" s="4"/>
      <c r="E14" s="4"/>
      <c r="F14" s="4"/>
      <c r="H14" t="s">
        <v>14</v>
      </c>
    </row>
    <row r="15" spans="1:12" x14ac:dyDescent="0.35">
      <c r="B15" t="s">
        <v>4</v>
      </c>
      <c r="H15" s="10">
        <f>SUMPRODUCT(B2:F2,B11:F11)</f>
        <v>600.00000000000102</v>
      </c>
      <c r="K15" s="13" t="s">
        <v>18</v>
      </c>
    </row>
    <row r="16" spans="1:12" x14ac:dyDescent="0.35">
      <c r="A16" s="17" t="s">
        <v>25</v>
      </c>
      <c r="B16" s="12">
        <f>H15-I2*H11</f>
        <v>300.00000000000057</v>
      </c>
      <c r="C16" s="4" t="s">
        <v>16</v>
      </c>
      <c r="D16" s="4">
        <v>0</v>
      </c>
      <c r="K16" s="14">
        <f>H15/H11</f>
        <v>6.0000000000000009</v>
      </c>
    </row>
    <row r="17" spans="1:6" x14ac:dyDescent="0.35">
      <c r="A17" s="17" t="s">
        <v>26</v>
      </c>
      <c r="B17" s="12">
        <f>H15-J2*H11</f>
        <v>0</v>
      </c>
      <c r="C17" s="4" t="s">
        <v>17</v>
      </c>
      <c r="D17" s="4">
        <v>0</v>
      </c>
    </row>
    <row r="18" spans="1:6" x14ac:dyDescent="0.35">
      <c r="B18" t="s">
        <v>24</v>
      </c>
    </row>
    <row r="19" spans="1:6" x14ac:dyDescent="0.35">
      <c r="A19" t="s">
        <v>23</v>
      </c>
      <c r="B19" s="12">
        <f>H11</f>
        <v>100.00000000000016</v>
      </c>
      <c r="C19" s="4" t="s">
        <v>27</v>
      </c>
      <c r="D19" s="4">
        <f>B5</f>
        <v>100</v>
      </c>
    </row>
    <row r="22" spans="1:6" x14ac:dyDescent="0.35">
      <c r="A22" t="s">
        <v>19</v>
      </c>
    </row>
    <row r="23" spans="1:6" x14ac:dyDescent="0.35">
      <c r="B23" t="s">
        <v>6</v>
      </c>
      <c r="E23" t="s">
        <v>20</v>
      </c>
      <c r="F23" t="s">
        <v>21</v>
      </c>
    </row>
    <row r="24" spans="1:6" ht="21" x14ac:dyDescent="0.5">
      <c r="A24" t="s">
        <v>9</v>
      </c>
      <c r="B24" s="16">
        <f>E24-F24</f>
        <v>4000.0000000000055</v>
      </c>
      <c r="E24" s="11">
        <f>B6*H11</f>
        <v>15000.000000000024</v>
      </c>
      <c r="F24" s="11">
        <f>SUMPRODUCT(B3:F3,B11:F11)</f>
        <v>11000.000000000018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1E2B-D967-475E-8383-48816892C6A5}">
  <dimension ref="A1:L24"/>
  <sheetViews>
    <sheetView workbookViewId="0">
      <selection activeCell="B10" sqref="B10"/>
    </sheetView>
  </sheetViews>
  <sheetFormatPr defaultRowHeight="14.5" x14ac:dyDescent="0.35"/>
  <cols>
    <col min="1" max="1" width="27.26953125" customWidth="1"/>
    <col min="11" max="11" width="27.26953125" customWidth="1"/>
  </cols>
  <sheetData>
    <row r="1" spans="1:12" x14ac:dyDescent="0.35">
      <c r="B1" t="str">
        <f>Data!C2</f>
        <v>VEG1</v>
      </c>
      <c r="C1" t="str">
        <f>Data!D2</f>
        <v xml:space="preserve">	VEG2	</v>
      </c>
      <c r="D1" t="str">
        <f>Data!E2</f>
        <v>OIL1</v>
      </c>
      <c r="E1" t="str">
        <f>Data!F2</f>
        <v xml:space="preserve">	OIL2</v>
      </c>
      <c r="F1" t="str">
        <f>Data!G2</f>
        <v>OIL3</v>
      </c>
      <c r="I1" t="str">
        <f>Data!J2</f>
        <v>min</v>
      </c>
      <c r="J1" t="str">
        <f>Data!K2</f>
        <v>max</v>
      </c>
    </row>
    <row r="2" spans="1:12" ht="29" x14ac:dyDescent="0.35">
      <c r="A2" t="str">
        <f>Data!B3</f>
        <v>hardness</v>
      </c>
      <c r="B2" s="8">
        <f>Data!C3</f>
        <v>8.8000000000000007</v>
      </c>
      <c r="C2" s="8">
        <f>Data!D3</f>
        <v>6.1</v>
      </c>
      <c r="D2" s="8">
        <f>Data!E3</f>
        <v>2</v>
      </c>
      <c r="E2" s="8">
        <f>Data!F3</f>
        <v>4.2</v>
      </c>
      <c r="F2" s="8">
        <f>Data!G3</f>
        <v>5</v>
      </c>
      <c r="H2" s="6" t="str">
        <f>Data!I3</f>
        <v>product hardness</v>
      </c>
      <c r="I2" s="9">
        <f>Data!J3</f>
        <v>3</v>
      </c>
      <c r="J2" s="9">
        <f>Data!K3</f>
        <v>6</v>
      </c>
    </row>
    <row r="3" spans="1:12" x14ac:dyDescent="0.35">
      <c r="A3" t="str">
        <f>Data!B4</f>
        <v>costs</v>
      </c>
      <c r="B3" s="8">
        <f>Data!C4</f>
        <v>110</v>
      </c>
      <c r="C3" s="8">
        <f>Data!D4</f>
        <v>120</v>
      </c>
      <c r="D3" s="8">
        <f>Data!E4</f>
        <v>130</v>
      </c>
      <c r="E3" s="8">
        <f>Data!F4</f>
        <v>110</v>
      </c>
      <c r="F3" s="8">
        <f>Data!G4</f>
        <v>115</v>
      </c>
    </row>
    <row r="4" spans="1:12" x14ac:dyDescent="0.35">
      <c r="A4" t="str">
        <f>Data!B5</f>
        <v>minimum quantity</v>
      </c>
      <c r="B4" s="1">
        <v>5</v>
      </c>
      <c r="C4" s="1">
        <v>5</v>
      </c>
      <c r="D4" s="1">
        <v>5</v>
      </c>
      <c r="E4" s="1">
        <v>5</v>
      </c>
      <c r="F4" s="1">
        <v>5</v>
      </c>
    </row>
    <row r="5" spans="1:12" x14ac:dyDescent="0.35">
      <c r="A5" t="str">
        <f>Data!B6</f>
        <v>target level of production</v>
      </c>
      <c r="B5">
        <v>100</v>
      </c>
    </row>
    <row r="6" spans="1:12" x14ac:dyDescent="0.35">
      <c r="A6" t="str">
        <f>Data!B7</f>
        <v>selling price</v>
      </c>
      <c r="B6" s="9">
        <f>Data!C7</f>
        <v>150</v>
      </c>
    </row>
    <row r="8" spans="1:12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35">
      <c r="A9" t="s">
        <v>11</v>
      </c>
    </row>
    <row r="10" spans="1:12" x14ac:dyDescent="0.35">
      <c r="B10" t="s">
        <v>0</v>
      </c>
      <c r="C10" t="s">
        <v>1</v>
      </c>
      <c r="D10" t="s">
        <v>2</v>
      </c>
      <c r="E10" t="s">
        <v>3</v>
      </c>
      <c r="F10" t="s">
        <v>7</v>
      </c>
      <c r="H10" t="s">
        <v>15</v>
      </c>
    </row>
    <row r="11" spans="1:12" x14ac:dyDescent="0.35">
      <c r="A11" t="s">
        <v>12</v>
      </c>
      <c r="B11" s="15">
        <v>5</v>
      </c>
      <c r="C11" s="15">
        <v>5</v>
      </c>
      <c r="D11" s="15">
        <v>5</v>
      </c>
      <c r="E11" s="15">
        <v>80</v>
      </c>
      <c r="F11" s="15">
        <v>5</v>
      </c>
      <c r="H11" s="10">
        <f>SUM(B11:F11)</f>
        <v>100</v>
      </c>
    </row>
    <row r="12" spans="1:12" x14ac:dyDescent="0.35">
      <c r="A12" t="s">
        <v>13</v>
      </c>
    </row>
    <row r="13" spans="1:12" x14ac:dyDescent="0.35">
      <c r="B13" s="4" t="s">
        <v>16</v>
      </c>
      <c r="C13" s="4" t="s">
        <v>16</v>
      </c>
      <c r="D13" s="4" t="s">
        <v>16</v>
      </c>
      <c r="E13" s="4" t="s">
        <v>16</v>
      </c>
      <c r="F13" s="4" t="s">
        <v>16</v>
      </c>
    </row>
    <row r="14" spans="1:12" x14ac:dyDescent="0.35">
      <c r="A14" t="s">
        <v>28</v>
      </c>
      <c r="B14" s="4">
        <f>B4</f>
        <v>5</v>
      </c>
      <c r="C14" s="4">
        <f t="shared" ref="C14:F14" si="0">C4</f>
        <v>5</v>
      </c>
      <c r="D14" s="4">
        <f t="shared" si="0"/>
        <v>5</v>
      </c>
      <c r="E14" s="4">
        <f t="shared" si="0"/>
        <v>5</v>
      </c>
      <c r="F14" s="4">
        <f t="shared" si="0"/>
        <v>5</v>
      </c>
      <c r="H14" t="s">
        <v>14</v>
      </c>
    </row>
    <row r="15" spans="1:12" x14ac:dyDescent="0.35">
      <c r="B15" t="s">
        <v>4</v>
      </c>
      <c r="H15" s="10">
        <f>SUMPRODUCT(B2:F2,B11:F11)</f>
        <v>445.5</v>
      </c>
      <c r="K15" s="13" t="s">
        <v>18</v>
      </c>
    </row>
    <row r="16" spans="1:12" x14ac:dyDescent="0.35">
      <c r="A16" s="17" t="s">
        <v>25</v>
      </c>
      <c r="B16" s="12">
        <f>H15-I2*H11</f>
        <v>145.5</v>
      </c>
      <c r="C16" s="4" t="s">
        <v>16</v>
      </c>
      <c r="D16" s="4">
        <v>0</v>
      </c>
      <c r="K16" s="14">
        <f>H15/H11</f>
        <v>4.4550000000000001</v>
      </c>
    </row>
    <row r="17" spans="1:6" x14ac:dyDescent="0.35">
      <c r="A17" s="17" t="s">
        <v>26</v>
      </c>
      <c r="B17" s="12">
        <f>H15-J2*H11</f>
        <v>-154.5</v>
      </c>
      <c r="C17" s="4" t="s">
        <v>17</v>
      </c>
      <c r="D17" s="4">
        <v>0</v>
      </c>
    </row>
    <row r="18" spans="1:6" x14ac:dyDescent="0.35">
      <c r="B18" t="s">
        <v>24</v>
      </c>
    </row>
    <row r="19" spans="1:6" x14ac:dyDescent="0.35">
      <c r="A19" t="s">
        <v>23</v>
      </c>
      <c r="B19" s="12">
        <f>H11</f>
        <v>100</v>
      </c>
      <c r="C19" s="4" t="s">
        <v>27</v>
      </c>
      <c r="D19" s="4">
        <f>B5</f>
        <v>100</v>
      </c>
    </row>
    <row r="22" spans="1:6" x14ac:dyDescent="0.35">
      <c r="A22" t="s">
        <v>19</v>
      </c>
    </row>
    <row r="23" spans="1:6" x14ac:dyDescent="0.35">
      <c r="B23" t="s">
        <v>6</v>
      </c>
      <c r="E23" t="s">
        <v>20</v>
      </c>
      <c r="F23" t="s">
        <v>21</v>
      </c>
    </row>
    <row r="24" spans="1:6" ht="21" x14ac:dyDescent="0.5">
      <c r="A24" t="s">
        <v>9</v>
      </c>
      <c r="B24" s="16">
        <f>E24-F24</f>
        <v>3825</v>
      </c>
      <c r="E24" s="11">
        <f>B6*H11</f>
        <v>15000</v>
      </c>
      <c r="F24" s="11">
        <f>SUMPRODUCT(B3:F3,B11:F11)</f>
        <v>11175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Data</vt:lpstr>
      <vt:lpstr>original model</vt:lpstr>
      <vt:lpstr>update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2019-11-24T11:48:34Z</dcterms:modified>
</cp:coreProperties>
</file>