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DIDATTICA\OperationsResearch\LABORATORY_OR_2019-20\3_lecture\"/>
    </mc:Choice>
  </mc:AlternateContent>
  <xr:revisionPtr revIDLastSave="0" documentId="13_ncr:1_{DA8C335B-BBAB-4047-8229-A5DADB7836CA}" xr6:coauthVersionLast="45" xr6:coauthVersionMax="45" xr10:uidLastSave="{00000000-0000-0000-0000-000000000000}"/>
  <bookViews>
    <workbookView xWindow="-110" yWindow="-110" windowWidth="19420" windowHeight="11020" activeTab="2" xr2:uid="{00000000-000D-0000-FFFF-FFFF00000000}"/>
  </bookViews>
  <sheets>
    <sheet name="DATA" sheetId="7" r:id="rId1"/>
    <sheet name="Answer Report 1" sheetId="9" r:id="rId2"/>
    <sheet name="Sensitivity Report 1" sheetId="10" r:id="rId3"/>
    <sheet name="Limits Report 1" sheetId="11" r:id="rId4"/>
    <sheet name="MODEL" sheetId="8" r:id="rId5"/>
  </sheets>
  <definedNames>
    <definedName name="solver_adj" localSheetId="0" hidden="1">DATA!#REF!</definedName>
    <definedName name="solver_adj" localSheetId="4" hidden="1">MODEL!$B$17:$C$17,MODEL!$E$17,MODEL!$F$17</definedName>
    <definedName name="solver_cvg" localSheetId="0" hidden="1">0.000001</definedName>
    <definedName name="solver_cvg" localSheetId="4" hidden="1">0.0001</definedName>
    <definedName name="solver_drv" localSheetId="0" hidden="1">1</definedName>
    <definedName name="solver_drv" localSheetId="4" hidden="1">1</definedName>
    <definedName name="solver_eng" localSheetId="4" hidden="1">2</definedName>
    <definedName name="solver_est" localSheetId="0" hidden="1">1</definedName>
    <definedName name="solver_est" localSheetId="4" hidden="1">1</definedName>
    <definedName name="solver_itr" localSheetId="0" hidden="1">10000</definedName>
    <definedName name="solver_itr" localSheetId="4" hidden="1">2147483647</definedName>
    <definedName name="solver_lhs1" localSheetId="0" hidden="1">DATA!#REF!</definedName>
    <definedName name="solver_lhs1" localSheetId="4" hidden="1">MODEL!$B$22:$B$23</definedName>
    <definedName name="solver_lhs2" localSheetId="0" hidden="1">DATA!#REF!</definedName>
    <definedName name="solver_lhs2" localSheetId="4" hidden="1">MODEL!$B$28</definedName>
    <definedName name="solver_lhs3" localSheetId="0" hidden="1">DATA!#REF!</definedName>
    <definedName name="solver_lhs3" localSheetId="4" hidden="1">MODEL!$E$22:$E$23</definedName>
    <definedName name="solver_lhs4" localSheetId="0" hidden="1">DATA!#REF!</definedName>
    <definedName name="solver_lhs5" localSheetId="0" hidden="1">DATA!#REF!</definedName>
    <definedName name="solver_lin" localSheetId="0" hidden="1">1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0" hidden="1">1</definedName>
    <definedName name="solver_neg" localSheetId="4" hidden="1">1</definedName>
    <definedName name="solver_nod" localSheetId="4" hidden="1">2147483647</definedName>
    <definedName name="solver_num" localSheetId="0" hidden="1">5</definedName>
    <definedName name="solver_num" localSheetId="4" hidden="1">3</definedName>
    <definedName name="solver_nwt" localSheetId="0" hidden="1">1</definedName>
    <definedName name="solver_nwt" localSheetId="4" hidden="1">1</definedName>
    <definedName name="solver_opt" localSheetId="0" hidden="1">DATA!#REF!</definedName>
    <definedName name="solver_opt" localSheetId="4" hidden="1">MODEL!$B$34</definedName>
    <definedName name="solver_pre" localSheetId="0" hidden="1">0.00000001</definedName>
    <definedName name="solver_pre" localSheetId="4" hidden="1">0.000001</definedName>
    <definedName name="solver_rbv" localSheetId="4" hidden="1">1</definedName>
    <definedName name="solver_rel1" localSheetId="0" hidden="1">1</definedName>
    <definedName name="solver_rel1" localSheetId="4" hidden="1">1</definedName>
    <definedName name="solver_rel2" localSheetId="0" hidden="1">1</definedName>
    <definedName name="solver_rel2" localSheetId="4" hidden="1">1</definedName>
    <definedName name="solver_rel3" localSheetId="0" hidden="1">1</definedName>
    <definedName name="solver_rel3" localSheetId="4" hidden="1">1</definedName>
    <definedName name="solver_rel4" localSheetId="0" hidden="1">1</definedName>
    <definedName name="solver_rel5" localSheetId="0" hidden="1">1</definedName>
    <definedName name="solver_rhs1" localSheetId="0" hidden="1">DATA!#REF!</definedName>
    <definedName name="solver_rhs1" localSheetId="4" hidden="1">MODEL!$D$22:$D$23</definedName>
    <definedName name="solver_rhs2" localSheetId="0" hidden="1">DATA!#REF!</definedName>
    <definedName name="solver_rhs2" localSheetId="4" hidden="1">MODEL!$D$28</definedName>
    <definedName name="solver_rhs3" localSheetId="0" hidden="1">DATA!#REF!</definedName>
    <definedName name="solver_rhs3" localSheetId="4" hidden="1">MODEL!$G$22:$G$23</definedName>
    <definedName name="solver_rhs4" localSheetId="0" hidden="1">DATA!#REF!</definedName>
    <definedName name="solver_rhs5" localSheetId="0" hidden="1">DATA!#REF!</definedName>
    <definedName name="solver_rlx" localSheetId="4" hidden="1">2</definedName>
    <definedName name="solver_rsd" localSheetId="4" hidden="1">0</definedName>
    <definedName name="solver_scl" localSheetId="0" hidden="1">2</definedName>
    <definedName name="solver_scl" localSheetId="4" hidden="1">1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sz" localSheetId="4" hidden="1">100</definedName>
    <definedName name="solver_tim" localSheetId="0" hidden="1">10000</definedName>
    <definedName name="solver_tim" localSheetId="4" hidden="1">2147483647</definedName>
    <definedName name="solver_tol" localSheetId="0" hidden="1">0.01</definedName>
    <definedName name="solver_tol" localSheetId="4" hidden="1">0.01</definedName>
    <definedName name="solver_typ" localSheetId="0" hidden="1">1</definedName>
    <definedName name="solver_typ" localSheetId="4" hidden="1">1</definedName>
    <definedName name="solver_val" localSheetId="0" hidden="1">0</definedName>
    <definedName name="solver_val" localSheetId="4" hidden="1">0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8" l="1"/>
  <c r="B32" i="8"/>
  <c r="B11" i="8"/>
  <c r="B2" i="8"/>
  <c r="C2" i="8"/>
  <c r="A3" i="8"/>
  <c r="B3" i="8"/>
  <c r="C3" i="8"/>
  <c r="A4" i="8"/>
  <c r="B4" i="8"/>
  <c r="C4" i="8"/>
  <c r="A6" i="8"/>
  <c r="B6" i="8"/>
  <c r="D28" i="8" s="1"/>
  <c r="B8" i="8"/>
  <c r="B9" i="8"/>
  <c r="E9" i="8"/>
  <c r="B10" i="8"/>
  <c r="C10" i="8"/>
  <c r="D10" i="8"/>
  <c r="E10" i="8"/>
  <c r="F10" i="8"/>
  <c r="G10" i="8"/>
  <c r="A11" i="8"/>
  <c r="C11" i="8"/>
  <c r="D11" i="8"/>
  <c r="D22" i="8" s="1"/>
  <c r="E11" i="8"/>
  <c r="F11" i="8"/>
  <c r="G11" i="8"/>
  <c r="G22" i="8" s="1"/>
  <c r="A12" i="8"/>
  <c r="B12" i="8"/>
  <c r="C12" i="8"/>
  <c r="D12" i="8"/>
  <c r="D23" i="8" s="1"/>
  <c r="E12" i="8"/>
  <c r="E23" i="8" s="1"/>
  <c r="F12" i="8"/>
  <c r="G12" i="8"/>
  <c r="G23" i="8" s="1"/>
  <c r="B1" i="8"/>
  <c r="B34" i="8" l="1"/>
  <c r="B23" i="8"/>
  <c r="B22" i="8"/>
  <c r="E22" i="8"/>
  <c r="E26" i="8"/>
  <c r="B26" i="8"/>
  <c r="B28" i="8" l="1"/>
</calcChain>
</file>

<file path=xl/sharedStrings.xml><?xml version="1.0" encoding="utf-8"?>
<sst xmlns="http://schemas.openxmlformats.org/spreadsheetml/2006/main" count="185" uniqueCount="97">
  <si>
    <t>FACTORY A</t>
  </si>
  <si>
    <t>FACTORY B</t>
  </si>
  <si>
    <t>FIRM</t>
  </si>
  <si>
    <t>unitary profit</t>
  </si>
  <si>
    <t>raw material for unit</t>
  </si>
  <si>
    <t>raw material availability</t>
  </si>
  <si>
    <t>time for unit polishing</t>
  </si>
  <si>
    <t>standard</t>
  </si>
  <si>
    <t xml:space="preserve"> deluxe</t>
  </si>
  <si>
    <t>available time</t>
  </si>
  <si>
    <t>deluxe</t>
  </si>
  <si>
    <t xml:space="preserve"> standard</t>
  </si>
  <si>
    <t>FACTORIES</t>
  </si>
  <si>
    <t>time for unit grinding</t>
  </si>
  <si>
    <t xml:space="preserve">decision variables </t>
  </si>
  <si>
    <t xml:space="preserve">FACTORY A </t>
  </si>
  <si>
    <t>CONSTRAINTS</t>
  </si>
  <si>
    <t>&lt;=</t>
  </si>
  <si>
    <t>grinding time</t>
  </si>
  <si>
    <t>polishing time</t>
  </si>
  <si>
    <t>raw material needed by</t>
  </si>
  <si>
    <t>useful quantities</t>
  </si>
  <si>
    <t>raw material</t>
  </si>
  <si>
    <t>availability</t>
  </si>
  <si>
    <t>objective function</t>
  </si>
  <si>
    <t>profit</t>
  </si>
  <si>
    <t>max</t>
  </si>
  <si>
    <t>Microsoft Excel 16.0 Answer Report</t>
  </si>
  <si>
    <t>Worksheet: [MODEL_multi_plant.xlsx]MODEL</t>
  </si>
  <si>
    <t>Report Created: 11/10/2019 17:18:37</t>
  </si>
  <si>
    <t>Result: Solver found a solution.  All Constraints and optimality conditions are satisfied.</t>
  </si>
  <si>
    <t>Solver Engine</t>
  </si>
  <si>
    <t>Engine: Simplex LP</t>
  </si>
  <si>
    <t>Solution Time: 0,047 Seconds.</t>
  </si>
  <si>
    <t>Iterations: 3 Subproblems: 0</t>
  </si>
  <si>
    <t>Solver Options</t>
  </si>
  <si>
    <t>Max Time Unlimited,  Iterations Unlimited, Precision 0,000001,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</si>
  <si>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</si>
  <si>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</si>
  <si>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</si>
  <si>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</si>
  <si>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</si>
  <si>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</si>
  <si>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</si>
  <si>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</si>
  <si>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</si>
  <si>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</si>
  <si>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</si>
  <si>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</si>
  <si>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</si>
  <si>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$B$34</t>
  </si>
  <si>
    <t>profit max</t>
  </si>
  <si>
    <t>$B$17</t>
  </si>
  <si>
    <t>FACTORY A  standard</t>
  </si>
  <si>
    <t>Contin</t>
  </si>
  <si>
    <t>$C$17</t>
  </si>
  <si>
    <t>FACTORY A   deluxe</t>
  </si>
  <si>
    <t>$E$17</t>
  </si>
  <si>
    <t>FACTORY B standard</t>
  </si>
  <si>
    <t>$F$17</t>
  </si>
  <si>
    <t>FACTORY B  deluxe</t>
  </si>
  <si>
    <t>$B$22</t>
  </si>
  <si>
    <t>grinding time FACTORY A</t>
  </si>
  <si>
    <t>$B$22&lt;=$D$22</t>
  </si>
  <si>
    <t>Not Binding</t>
  </si>
  <si>
    <t>$B$23</t>
  </si>
  <si>
    <t>polishing time FACTORY A</t>
  </si>
  <si>
    <t>$B$23&lt;=$D$23</t>
  </si>
  <si>
    <t>Binding</t>
  </si>
  <si>
    <t>$B$28</t>
  </si>
  <si>
    <t>$B$28&lt;=$D$28</t>
  </si>
  <si>
    <t>$E$22</t>
  </si>
  <si>
    <t>&lt;= FACTORY B</t>
  </si>
  <si>
    <t>$E$22&lt;=$G$22</t>
  </si>
  <si>
    <t>$E$23</t>
  </si>
  <si>
    <t>$E$23&lt;=$G$23</t>
  </si>
  <si>
    <t>Microsoft Excel 16.0 Sensitivity Report</t>
  </si>
  <si>
    <t>Report Created: 11/10/2019 17:18:38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</si>
  <si>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</si>
  <si>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</si>
  <si>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</si>
  <si>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</si>
  <si>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</si>
  <si>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</si>
  <si>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</si>
  <si>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</si>
  <si>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</si>
  <si>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</si>
  <si>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</si>
  <si>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</si>
  <si>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</si>
  <si>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16.0 Limits Report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</si>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</sst>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0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0" fillId="0" borderId="10" xfId="0" applyBorder="1"/>
    <xf numFmtId="0" fontId="0" fillId="6" borderId="7" xfId="0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9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11" xfId="0" applyFill="1" applyBorder="1" applyAlignment="1"/>
    <xf numFmtId="0" fontId="0" fillId="6" borderId="8" xfId="0" applyFill="1" applyBorder="1"/>
    <xf numFmtId="0" fontId="0" fillId="6" borderId="23" xfId="0" applyFill="1" applyBorder="1"/>
    <xf numFmtId="0" fontId="0" fillId="6" borderId="24" xfId="0" applyFill="1" applyBorder="1"/>
    <xf numFmtId="0" fontId="5" fillId="0" borderId="0" xfId="0" applyFont="1"/>
    <xf numFmtId="0" fontId="5" fillId="2" borderId="1" xfId="0" applyFont="1" applyFill="1" applyBorder="1"/>
    <xf numFmtId="0" fontId="5" fillId="7" borderId="0" xfId="0" applyFont="1" applyFill="1"/>
    <xf numFmtId="0" fontId="5" fillId="2" borderId="0" xfId="0" applyFont="1" applyFill="1"/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6" fillId="8" borderId="0" xfId="0" applyFont="1" applyFill="1"/>
    <xf numFmtId="0" fontId="6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5" fillId="10" borderId="0" xfId="0" applyFont="1" applyFill="1"/>
    <xf numFmtId="0" fontId="0" fillId="11" borderId="0" xfId="0" applyFill="1" applyAlignment="1">
      <alignment horizontal="center"/>
    </xf>
    <xf numFmtId="0" fontId="0" fillId="12" borderId="0" xfId="0" applyFill="1"/>
    <xf numFmtId="0" fontId="1" fillId="0" borderId="0" xfId="0" applyFont="1"/>
    <xf numFmtId="0" fontId="0" fillId="0" borderId="28" xfId="0" applyFill="1" applyBorder="1" applyAlignment="1"/>
    <xf numFmtId="0" fontId="7" fillId="0" borderId="27" xfId="0" applyFont="1" applyFill="1" applyBorder="1" applyAlignment="1">
      <alignment horizontal="center"/>
    </xf>
    <xf numFmtId="0" fontId="0" fillId="0" borderId="29" xfId="0" applyFill="1" applyBorder="1" applyAlignment="1"/>
    <xf numFmtId="0" fontId="0" fillId="0" borderId="28" xfId="0" applyNumberFormat="1" applyFill="1" applyBorder="1" applyAlignment="1"/>
    <xf numFmtId="0" fontId="0" fillId="0" borderId="29" xfId="0" applyNumberFormat="1" applyFill="1" applyBorder="1" applyAlignment="1"/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opLeftCell="B1" zoomScale="124" zoomScaleNormal="124" workbookViewId="0">
      <selection activeCell="C9" sqref="C9"/>
    </sheetView>
  </sheetViews>
  <sheetFormatPr defaultRowHeight="12.5" x14ac:dyDescent="0.25"/>
  <cols>
    <col min="2" max="2" width="33.7265625" customWidth="1"/>
    <col min="3" max="4" width="10.7265625" customWidth="1"/>
    <col min="5" max="5" width="12.7265625" customWidth="1"/>
    <col min="6" max="6" width="10.7265625" customWidth="1"/>
    <col min="7" max="7" width="13.54296875" customWidth="1"/>
    <col min="8" max="8" width="12.453125" customWidth="1"/>
    <col min="9" max="9" width="3" customWidth="1"/>
  </cols>
  <sheetData>
    <row r="1" spans="2:8" ht="13" thickBot="1" x14ac:dyDescent="0.3"/>
    <row r="2" spans="2:8" ht="13.5" thickBot="1" x14ac:dyDescent="0.35">
      <c r="C2" s="22" t="s">
        <v>2</v>
      </c>
      <c r="D2" s="23"/>
    </row>
    <row r="3" spans="2:8" x14ac:dyDescent="0.25">
      <c r="C3" s="20" t="s">
        <v>7</v>
      </c>
      <c r="D3" s="20" t="s">
        <v>10</v>
      </c>
    </row>
    <row r="4" spans="2:8" ht="13" thickBot="1" x14ac:dyDescent="0.3">
      <c r="C4" s="21"/>
      <c r="D4" s="21"/>
    </row>
    <row r="5" spans="2:8" ht="13" x14ac:dyDescent="0.3">
      <c r="B5" s="17" t="s">
        <v>3</v>
      </c>
      <c r="C5" s="9">
        <v>10</v>
      </c>
      <c r="D5" s="10">
        <v>15</v>
      </c>
      <c r="E5" s="3"/>
    </row>
    <row r="6" spans="2:8" ht="13" thickBot="1" x14ac:dyDescent="0.3">
      <c r="B6" s="17" t="s">
        <v>4</v>
      </c>
      <c r="C6" s="7">
        <v>4</v>
      </c>
      <c r="D6" s="11">
        <v>4</v>
      </c>
    </row>
    <row r="7" spans="2:8" ht="13" thickBot="1" x14ac:dyDescent="0.3">
      <c r="B7" s="2"/>
      <c r="C7" s="4"/>
    </row>
    <row r="8" spans="2:8" ht="13" thickBot="1" x14ac:dyDescent="0.3">
      <c r="B8" s="18" t="s">
        <v>5</v>
      </c>
      <c r="C8" s="12">
        <v>130</v>
      </c>
    </row>
    <row r="9" spans="2:8" ht="13" thickBot="1" x14ac:dyDescent="0.3">
      <c r="B9" s="1"/>
      <c r="C9" s="1"/>
    </row>
    <row r="10" spans="2:8" ht="13.5" thickBot="1" x14ac:dyDescent="0.35">
      <c r="B10" s="1"/>
      <c r="C10" s="32" t="s">
        <v>12</v>
      </c>
      <c r="D10" s="33"/>
      <c r="E10" s="33"/>
      <c r="F10" s="33"/>
      <c r="G10" s="33"/>
      <c r="H10" s="34"/>
    </row>
    <row r="11" spans="2:8" ht="13.5" thickBot="1" x14ac:dyDescent="0.35">
      <c r="C11" s="26" t="s">
        <v>0</v>
      </c>
      <c r="D11" s="27"/>
      <c r="E11" s="28"/>
      <c r="F11" s="29" t="s">
        <v>1</v>
      </c>
      <c r="G11" s="30"/>
      <c r="H11" s="31"/>
    </row>
    <row r="12" spans="2:8" x14ac:dyDescent="0.25">
      <c r="C12" s="35" t="s">
        <v>7</v>
      </c>
      <c r="D12" s="20" t="s">
        <v>8</v>
      </c>
      <c r="E12" s="24" t="s">
        <v>9</v>
      </c>
      <c r="F12" s="38" t="s">
        <v>11</v>
      </c>
      <c r="G12" s="20" t="s">
        <v>10</v>
      </c>
      <c r="H12" s="24" t="s">
        <v>9</v>
      </c>
    </row>
    <row r="13" spans="2:8" x14ac:dyDescent="0.25">
      <c r="C13" s="36"/>
      <c r="D13" s="37"/>
      <c r="E13" s="25"/>
      <c r="F13" s="39"/>
      <c r="G13" s="37"/>
      <c r="H13" s="25"/>
    </row>
    <row r="14" spans="2:8" x14ac:dyDescent="0.25">
      <c r="B14" s="19" t="s">
        <v>13</v>
      </c>
      <c r="C14" s="5">
        <v>4</v>
      </c>
      <c r="D14" s="6">
        <v>2</v>
      </c>
      <c r="E14" s="13">
        <v>80</v>
      </c>
      <c r="F14" s="14">
        <v>5</v>
      </c>
      <c r="G14" s="6">
        <v>3</v>
      </c>
      <c r="H14" s="13">
        <v>60</v>
      </c>
    </row>
    <row r="15" spans="2:8" ht="13" thickBot="1" x14ac:dyDescent="0.3">
      <c r="B15" s="19" t="s">
        <v>6</v>
      </c>
      <c r="C15" s="7">
        <v>2</v>
      </c>
      <c r="D15" s="8">
        <v>5</v>
      </c>
      <c r="E15" s="11">
        <v>60</v>
      </c>
      <c r="F15" s="15">
        <v>5</v>
      </c>
      <c r="G15" s="8">
        <v>6</v>
      </c>
      <c r="H15" s="11">
        <v>75</v>
      </c>
    </row>
    <row r="18" spans="3:5" x14ac:dyDescent="0.25">
      <c r="C18" s="16"/>
      <c r="D18" s="16"/>
      <c r="E18" s="16"/>
    </row>
  </sheetData>
  <mergeCells count="12">
    <mergeCell ref="C3:C4"/>
    <mergeCell ref="D3:D4"/>
    <mergeCell ref="C2:D2"/>
    <mergeCell ref="E12:E13"/>
    <mergeCell ref="H12:H13"/>
    <mergeCell ref="C11:E11"/>
    <mergeCell ref="F11:H11"/>
    <mergeCell ref="C10:H10"/>
    <mergeCell ref="C12:C13"/>
    <mergeCell ref="D12:D13"/>
    <mergeCell ref="F12:F13"/>
    <mergeCell ref="G12:G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BB48-2C17-40F6-95FF-64A8E1B5D2A3}">
  <dimension ref="A1:G33"/>
  <sheetViews>
    <sheetView showGridLines="0" workbookViewId="0"/>
  </sheetViews>
  <sheetFormatPr defaultRowHeight="12.5" x14ac:dyDescent="0.25"/>
  <cols>
    <col min="1" max="1" width="2.1796875" customWidth="1"/>
    <col min="2" max="2" width="6" bestFit="1" customWidth="1"/>
    <col min="3" max="3" width="22.7265625" bestFit="1" customWidth="1"/>
    <col min="4" max="4" width="12.90625" bestFit="1" customWidth="1"/>
    <col min="5" max="5" width="13.7265625" bestFit="1" customWidth="1"/>
    <col min="6" max="6" width="9.81640625" bestFit="1" customWidth="1"/>
    <col min="7" max="7" width="11.81640625" bestFit="1" customWidth="1"/>
  </cols>
  <sheetData>
    <row r="1" spans="1:5" ht="13" x14ac:dyDescent="0.3">
      <c r="A1" s="52" t="s">
        <v>27</v>
      </c>
    </row>
    <row r="2" spans="1:5" ht="13" x14ac:dyDescent="0.3">
      <c r="A2" s="52" t="s">
        <v>28</v>
      </c>
    </row>
    <row r="3" spans="1:5" ht="13" x14ac:dyDescent="0.3">
      <c r="A3" s="52" t="s">
        <v>29</v>
      </c>
    </row>
    <row r="4" spans="1:5" ht="13" x14ac:dyDescent="0.3">
      <c r="A4" s="52" t="s">
        <v>30</v>
      </c>
    </row>
    <row r="5" spans="1:5" ht="13" x14ac:dyDescent="0.3">
      <c r="A5" s="52" t="s">
        <v>31</v>
      </c>
    </row>
    <row r="6" spans="1:5" ht="13" x14ac:dyDescent="0.3">
      <c r="A6" s="52"/>
      <c r="B6" t="s">
        <v>32</v>
      </c>
    </row>
    <row r="7" spans="1:5" ht="13" x14ac:dyDescent="0.3">
      <c r="A7" s="52"/>
      <c r="B7" t="s">
        <v>33</v>
      </c>
    </row>
    <row r="8" spans="1:5" ht="13" x14ac:dyDescent="0.3">
      <c r="A8" s="52"/>
      <c r="B8" t="s">
        <v>34</v>
      </c>
    </row>
    <row r="9" spans="1:5" ht="13" x14ac:dyDescent="0.3">
      <c r="A9" s="52" t="s">
        <v>35</v>
      </c>
    </row>
    <row r="10" spans="1:5" x14ac:dyDescent="0.25">
      <c r="B10" t="s">
        <v>36</v>
      </c>
    </row>
    <row r="11" spans="1:5" x14ac:dyDescent="0.25">
      <c r="B11" t="s">
        <v>37</v>
      </c>
    </row>
    <row r="14" spans="1:5" ht="13" thickBot="1" x14ac:dyDescent="0.3">
      <c r="A14" t="s">
        <v>38</v>
      </c>
    </row>
    <row r="15" spans="1:5" ht="13.5" thickBot="1" x14ac:dyDescent="0.35">
      <c r="B15" s="54" t="s">
        <v>39</v>
      </c>
      <c r="C15" s="54" t="s">
        <v>40</v>
      </c>
      <c r="D15" s="54" t="s">
        <v>41</v>
      </c>
      <c r="E15" s="54" t="s">
        <v>42</v>
      </c>
    </row>
    <row r="16" spans="1:5" ht="13" thickBot="1" x14ac:dyDescent="0.3">
      <c r="B16" s="53" t="s">
        <v>50</v>
      </c>
      <c r="C16" s="53" t="s">
        <v>51</v>
      </c>
      <c r="D16" s="56">
        <v>0</v>
      </c>
      <c r="E16" s="56">
        <v>404.16666666666669</v>
      </c>
    </row>
    <row r="19" spans="1:7" ht="13" thickBot="1" x14ac:dyDescent="0.3">
      <c r="A19" t="s">
        <v>43</v>
      </c>
    </row>
    <row r="20" spans="1:7" ht="13.5" thickBot="1" x14ac:dyDescent="0.35">
      <c r="B20" s="54" t="s">
        <v>39</v>
      </c>
      <c r="C20" s="54" t="s">
        <v>40</v>
      </c>
      <c r="D20" s="54" t="s">
        <v>41</v>
      </c>
      <c r="E20" s="54" t="s">
        <v>42</v>
      </c>
      <c r="F20" s="54" t="s">
        <v>44</v>
      </c>
    </row>
    <row r="21" spans="1:7" x14ac:dyDescent="0.25">
      <c r="B21" s="55" t="s">
        <v>52</v>
      </c>
      <c r="C21" s="55" t="s">
        <v>53</v>
      </c>
      <c r="D21" s="57">
        <v>0</v>
      </c>
      <c r="E21" s="57">
        <v>9.1666666666666679</v>
      </c>
      <c r="F21" s="55" t="s">
        <v>54</v>
      </c>
    </row>
    <row r="22" spans="1:7" x14ac:dyDescent="0.25">
      <c r="B22" s="55" t="s">
        <v>55</v>
      </c>
      <c r="C22" s="55" t="s">
        <v>56</v>
      </c>
      <c r="D22" s="57">
        <v>0</v>
      </c>
      <c r="E22" s="57">
        <v>8.3333333333333321</v>
      </c>
      <c r="F22" s="55" t="s">
        <v>54</v>
      </c>
    </row>
    <row r="23" spans="1:7" x14ac:dyDescent="0.25">
      <c r="B23" s="55" t="s">
        <v>57</v>
      </c>
      <c r="C23" s="55" t="s">
        <v>58</v>
      </c>
      <c r="D23" s="57">
        <v>0</v>
      </c>
      <c r="E23" s="57">
        <v>0</v>
      </c>
      <c r="F23" s="55" t="s">
        <v>54</v>
      </c>
    </row>
    <row r="24" spans="1:7" ht="13" thickBot="1" x14ac:dyDescent="0.3">
      <c r="B24" s="53" t="s">
        <v>59</v>
      </c>
      <c r="C24" s="53" t="s">
        <v>60</v>
      </c>
      <c r="D24" s="56">
        <v>0</v>
      </c>
      <c r="E24" s="56">
        <v>12.5</v>
      </c>
      <c r="F24" s="53" t="s">
        <v>54</v>
      </c>
    </row>
    <row r="27" spans="1:7" ht="13" thickBot="1" x14ac:dyDescent="0.3">
      <c r="A27" t="s">
        <v>45</v>
      </c>
    </row>
    <row r="28" spans="1:7" ht="13.5" thickBot="1" x14ac:dyDescent="0.35">
      <c r="B28" s="54" t="s">
        <v>39</v>
      </c>
      <c r="C28" s="54" t="s">
        <v>40</v>
      </c>
      <c r="D28" s="54" t="s">
        <v>46</v>
      </c>
      <c r="E28" s="54" t="s">
        <v>47</v>
      </c>
      <c r="F28" s="54" t="s">
        <v>48</v>
      </c>
      <c r="G28" s="54" t="s">
        <v>49</v>
      </c>
    </row>
    <row r="29" spans="1:7" x14ac:dyDescent="0.25">
      <c r="B29" s="55" t="s">
        <v>61</v>
      </c>
      <c r="C29" s="55" t="s">
        <v>62</v>
      </c>
      <c r="D29" s="57">
        <v>53.333333333333336</v>
      </c>
      <c r="E29" s="55" t="s">
        <v>63</v>
      </c>
      <c r="F29" s="55" t="s">
        <v>64</v>
      </c>
      <c r="G29" s="55">
        <v>26.666666666666664</v>
      </c>
    </row>
    <row r="30" spans="1:7" x14ac:dyDescent="0.25">
      <c r="B30" s="55" t="s">
        <v>65</v>
      </c>
      <c r="C30" s="55" t="s">
        <v>66</v>
      </c>
      <c r="D30" s="57">
        <v>59.999999999999993</v>
      </c>
      <c r="E30" s="55" t="s">
        <v>67</v>
      </c>
      <c r="F30" s="55" t="s">
        <v>68</v>
      </c>
      <c r="G30" s="55">
        <v>0</v>
      </c>
    </row>
    <row r="31" spans="1:7" x14ac:dyDescent="0.25">
      <c r="B31" s="55" t="s">
        <v>69</v>
      </c>
      <c r="C31" s="55" t="s">
        <v>5</v>
      </c>
      <c r="D31" s="57">
        <v>120</v>
      </c>
      <c r="E31" s="55" t="s">
        <v>70</v>
      </c>
      <c r="F31" s="55" t="s">
        <v>68</v>
      </c>
      <c r="G31" s="55">
        <v>0</v>
      </c>
    </row>
    <row r="32" spans="1:7" x14ac:dyDescent="0.25">
      <c r="B32" s="55" t="s">
        <v>71</v>
      </c>
      <c r="C32" s="55" t="s">
        <v>72</v>
      </c>
      <c r="D32" s="57">
        <v>37.5</v>
      </c>
      <c r="E32" s="55" t="s">
        <v>73</v>
      </c>
      <c r="F32" s="55" t="s">
        <v>64</v>
      </c>
      <c r="G32" s="55">
        <v>22.5</v>
      </c>
    </row>
    <row r="33" spans="2:7" ht="13" thickBot="1" x14ac:dyDescent="0.3">
      <c r="B33" s="53" t="s">
        <v>74</v>
      </c>
      <c r="C33" s="53" t="s">
        <v>72</v>
      </c>
      <c r="D33" s="56">
        <v>75</v>
      </c>
      <c r="E33" s="53" t="s">
        <v>75</v>
      </c>
      <c r="F33" s="53" t="s">
        <v>68</v>
      </c>
      <c r="G33" s="5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98903-8706-48A8-9AB2-4EFD56D08AEE}">
  <dimension ref="A1:H21"/>
  <sheetViews>
    <sheetView showGridLines="0" tabSelected="1" workbookViewId="0">
      <selection activeCell="C20" sqref="C20"/>
    </sheetView>
  </sheetViews>
  <sheetFormatPr defaultRowHeight="12.5" x14ac:dyDescent="0.25"/>
  <cols>
    <col min="1" max="1" width="2.1796875" customWidth="1"/>
    <col min="2" max="2" width="6.08984375" bestFit="1" customWidth="1"/>
    <col min="3" max="3" width="22.7265625" bestFit="1" customWidth="1"/>
    <col min="4" max="4" width="11.81640625" bestFit="1" customWidth="1"/>
    <col min="5" max="5" width="12.453125" bestFit="1" customWidth="1"/>
    <col min="6" max="6" width="10.08984375" bestFit="1" customWidth="1"/>
    <col min="7" max="8" width="11.81640625" bestFit="1" customWidth="1"/>
  </cols>
  <sheetData>
    <row r="1" spans="1:8" ht="13" x14ac:dyDescent="0.3">
      <c r="A1" s="52" t="s">
        <v>76</v>
      </c>
    </row>
    <row r="2" spans="1:8" ht="13" x14ac:dyDescent="0.3">
      <c r="A2" s="52" t="s">
        <v>28</v>
      </c>
    </row>
    <row r="3" spans="1:8" ht="13" x14ac:dyDescent="0.3">
      <c r="A3" s="52" t="s">
        <v>77</v>
      </c>
    </row>
    <row r="6" spans="1:8" ht="13" thickBot="1" x14ac:dyDescent="0.3">
      <c r="A6" t="s">
        <v>43</v>
      </c>
    </row>
    <row r="7" spans="1:8" ht="13" x14ac:dyDescent="0.3">
      <c r="B7" s="58"/>
      <c r="C7" s="58"/>
      <c r="D7" s="58" t="s">
        <v>78</v>
      </c>
      <c r="E7" s="58" t="s">
        <v>80</v>
      </c>
      <c r="F7" s="58" t="s">
        <v>82</v>
      </c>
      <c r="G7" s="58" t="s">
        <v>84</v>
      </c>
      <c r="H7" s="58" t="s">
        <v>84</v>
      </c>
    </row>
    <row r="8" spans="1:8" ht="13.5" thickBot="1" x14ac:dyDescent="0.35">
      <c r="B8" s="59" t="s">
        <v>39</v>
      </c>
      <c r="C8" s="59" t="s">
        <v>40</v>
      </c>
      <c r="D8" s="59" t="s">
        <v>79</v>
      </c>
      <c r="E8" s="59" t="s">
        <v>81</v>
      </c>
      <c r="F8" s="59" t="s">
        <v>83</v>
      </c>
      <c r="G8" s="59" t="s">
        <v>85</v>
      </c>
      <c r="H8" s="59" t="s">
        <v>86</v>
      </c>
    </row>
    <row r="9" spans="1:8" x14ac:dyDescent="0.25">
      <c r="B9" s="55" t="s">
        <v>52</v>
      </c>
      <c r="C9" s="55" t="s">
        <v>53</v>
      </c>
      <c r="D9" s="55">
        <v>9.1666666666666679</v>
      </c>
      <c r="E9" s="55">
        <v>0</v>
      </c>
      <c r="F9" s="55">
        <v>10</v>
      </c>
      <c r="G9" s="55">
        <v>4.9999999999999991</v>
      </c>
      <c r="H9" s="55">
        <v>4</v>
      </c>
    </row>
    <row r="10" spans="1:8" x14ac:dyDescent="0.25">
      <c r="B10" s="55" t="s">
        <v>55</v>
      </c>
      <c r="C10" s="55" t="s">
        <v>56</v>
      </c>
      <c r="D10" s="55">
        <v>8.3333333333333321</v>
      </c>
      <c r="E10" s="55">
        <v>0</v>
      </c>
      <c r="F10" s="55">
        <v>15</v>
      </c>
      <c r="G10" s="55">
        <v>10</v>
      </c>
      <c r="H10" s="55">
        <v>4.9999999999999991</v>
      </c>
    </row>
    <row r="11" spans="1:8" x14ac:dyDescent="0.25">
      <c r="B11" s="55" t="s">
        <v>57</v>
      </c>
      <c r="C11" s="55" t="s">
        <v>58</v>
      </c>
      <c r="D11" s="55">
        <v>0</v>
      </c>
      <c r="E11" s="55">
        <v>-3.6111111111111098</v>
      </c>
      <c r="F11" s="55">
        <v>10</v>
      </c>
      <c r="G11" s="55">
        <v>3.6111111111111098</v>
      </c>
      <c r="H11" s="55">
        <v>1E+30</v>
      </c>
    </row>
    <row r="12" spans="1:8" ht="13" thickBot="1" x14ac:dyDescent="0.3">
      <c r="B12" s="53" t="s">
        <v>59</v>
      </c>
      <c r="C12" s="53" t="s">
        <v>60</v>
      </c>
      <c r="D12" s="53">
        <v>12.5</v>
      </c>
      <c r="E12" s="53">
        <v>0</v>
      </c>
      <c r="F12" s="53">
        <v>15</v>
      </c>
      <c r="G12" s="53">
        <v>1E+30</v>
      </c>
      <c r="H12" s="53">
        <v>4.3333333333333321</v>
      </c>
    </row>
    <row r="14" spans="1:8" ht="13" thickBot="1" x14ac:dyDescent="0.3">
      <c r="A14" t="s">
        <v>45</v>
      </c>
    </row>
    <row r="15" spans="1:8" ht="13" x14ac:dyDescent="0.3">
      <c r="B15" s="58"/>
      <c r="C15" s="58"/>
      <c r="D15" s="58" t="s">
        <v>78</v>
      </c>
      <c r="E15" s="58" t="s">
        <v>87</v>
      </c>
      <c r="F15" s="58" t="s">
        <v>89</v>
      </c>
      <c r="G15" s="58" t="s">
        <v>84</v>
      </c>
      <c r="H15" s="58" t="s">
        <v>84</v>
      </c>
    </row>
    <row r="16" spans="1:8" ht="13.5" thickBot="1" x14ac:dyDescent="0.35">
      <c r="B16" s="59" t="s">
        <v>39</v>
      </c>
      <c r="C16" s="59" t="s">
        <v>40</v>
      </c>
      <c r="D16" s="59" t="s">
        <v>79</v>
      </c>
      <c r="E16" s="59" t="s">
        <v>88</v>
      </c>
      <c r="F16" s="59" t="s">
        <v>90</v>
      </c>
      <c r="G16" s="59" t="s">
        <v>85</v>
      </c>
      <c r="H16" s="59" t="s">
        <v>86</v>
      </c>
    </row>
    <row r="17" spans="2:8" x14ac:dyDescent="0.25">
      <c r="B17" s="55" t="s">
        <v>61</v>
      </c>
      <c r="C17" s="55" t="s">
        <v>62</v>
      </c>
      <c r="D17" s="55">
        <v>53.333333333333336</v>
      </c>
      <c r="E17" s="55">
        <v>0</v>
      </c>
      <c r="F17" s="55">
        <v>80</v>
      </c>
      <c r="G17" s="55">
        <v>1E+30</v>
      </c>
      <c r="H17" s="55">
        <v>26.666666666666661</v>
      </c>
    </row>
    <row r="18" spans="2:8" x14ac:dyDescent="0.25">
      <c r="B18" s="55" t="s">
        <v>65</v>
      </c>
      <c r="C18" s="55" t="s">
        <v>66</v>
      </c>
      <c r="D18" s="55">
        <v>59.999999999999993</v>
      </c>
      <c r="E18" s="55">
        <v>1.6666666666666665</v>
      </c>
      <c r="F18" s="55">
        <v>60</v>
      </c>
      <c r="G18" s="55">
        <v>27.5</v>
      </c>
      <c r="H18" s="55">
        <v>24.999999999999993</v>
      </c>
    </row>
    <row r="19" spans="2:8" x14ac:dyDescent="0.25">
      <c r="B19" s="55" t="s">
        <v>69</v>
      </c>
      <c r="C19" s="55" t="s">
        <v>5</v>
      </c>
      <c r="D19" s="55">
        <v>120</v>
      </c>
      <c r="E19" s="55">
        <v>1.6666666666666667</v>
      </c>
      <c r="F19" s="55">
        <v>120</v>
      </c>
      <c r="G19" s="55">
        <v>19.999999999999993</v>
      </c>
      <c r="H19" s="55">
        <v>22.000000000000004</v>
      </c>
    </row>
    <row r="20" spans="2:8" x14ac:dyDescent="0.25">
      <c r="B20" s="55" t="s">
        <v>71</v>
      </c>
      <c r="C20" s="55" t="s">
        <v>72</v>
      </c>
      <c r="D20" s="55">
        <v>37.5</v>
      </c>
      <c r="E20" s="55">
        <v>0</v>
      </c>
      <c r="F20" s="55">
        <v>60</v>
      </c>
      <c r="G20" s="55">
        <v>1E+30</v>
      </c>
      <c r="H20" s="55">
        <v>22.5</v>
      </c>
    </row>
    <row r="21" spans="2:8" ht="13" thickBot="1" x14ac:dyDescent="0.3">
      <c r="B21" s="53" t="s">
        <v>74</v>
      </c>
      <c r="C21" s="53" t="s">
        <v>72</v>
      </c>
      <c r="D21" s="53">
        <v>75</v>
      </c>
      <c r="E21" s="53">
        <v>1.3888888888888888</v>
      </c>
      <c r="F21" s="53">
        <v>75</v>
      </c>
      <c r="G21" s="53">
        <v>33</v>
      </c>
      <c r="H21" s="53">
        <v>29.999999999999993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6D76-8397-4892-8E04-8ED9588AA401}">
  <dimension ref="A1:J16"/>
  <sheetViews>
    <sheetView showGridLines="0" workbookViewId="0"/>
  </sheetViews>
  <sheetFormatPr defaultRowHeight="12.5" x14ac:dyDescent="0.25"/>
  <cols>
    <col min="1" max="1" width="2.1796875" customWidth="1"/>
    <col min="2" max="2" width="6.08984375" bestFit="1" customWidth="1"/>
    <col min="3" max="3" width="19.453125" bestFit="1" customWidth="1"/>
    <col min="4" max="4" width="11.81640625" bestFit="1" customWidth="1"/>
    <col min="5" max="5" width="2.1796875" customWidth="1"/>
    <col min="6" max="6" width="6.08984375" bestFit="1" customWidth="1"/>
    <col min="7" max="7" width="11.81640625" bestFit="1" customWidth="1"/>
    <col min="8" max="8" width="2.1796875" customWidth="1"/>
    <col min="9" max="10" width="11.81640625" bestFit="1" customWidth="1"/>
  </cols>
  <sheetData>
    <row r="1" spans="1:10" ht="13" x14ac:dyDescent="0.3">
      <c r="A1" s="52" t="s">
        <v>91</v>
      </c>
    </row>
    <row r="2" spans="1:10" ht="13" x14ac:dyDescent="0.3">
      <c r="A2" s="52" t="s">
        <v>28</v>
      </c>
    </row>
    <row r="3" spans="1:10" ht="13" x14ac:dyDescent="0.3">
      <c r="A3" s="52" t="s">
        <v>77</v>
      </c>
    </row>
    <row r="5" spans="1:10" ht="13" thickBot="1" x14ac:dyDescent="0.3"/>
    <row r="6" spans="1:10" ht="13" x14ac:dyDescent="0.3">
      <c r="B6" s="58"/>
      <c r="C6" s="58" t="s">
        <v>82</v>
      </c>
      <c r="D6" s="58"/>
    </row>
    <row r="7" spans="1:10" ht="13.5" thickBot="1" x14ac:dyDescent="0.35">
      <c r="B7" s="59" t="s">
        <v>39</v>
      </c>
      <c r="C7" s="59" t="s">
        <v>40</v>
      </c>
      <c r="D7" s="59" t="s">
        <v>79</v>
      </c>
    </row>
    <row r="8" spans="1:10" ht="13" thickBot="1" x14ac:dyDescent="0.3">
      <c r="B8" s="53" t="s">
        <v>50</v>
      </c>
      <c r="C8" s="53" t="s">
        <v>51</v>
      </c>
      <c r="D8" s="56">
        <v>404.16666666666669</v>
      </c>
    </row>
    <row r="10" spans="1:10" ht="13" thickBot="1" x14ac:dyDescent="0.3"/>
    <row r="11" spans="1:10" ht="13" x14ac:dyDescent="0.3">
      <c r="B11" s="58"/>
      <c r="C11" s="58" t="s">
        <v>92</v>
      </c>
      <c r="D11" s="58"/>
      <c r="F11" s="58" t="s">
        <v>93</v>
      </c>
      <c r="G11" s="58" t="s">
        <v>82</v>
      </c>
      <c r="I11" s="58" t="s">
        <v>96</v>
      </c>
      <c r="J11" s="58" t="s">
        <v>82</v>
      </c>
    </row>
    <row r="12" spans="1:10" ht="13.5" thickBot="1" x14ac:dyDescent="0.35">
      <c r="B12" s="59" t="s">
        <v>39</v>
      </c>
      <c r="C12" s="59" t="s">
        <v>40</v>
      </c>
      <c r="D12" s="59" t="s">
        <v>79</v>
      </c>
      <c r="F12" s="59" t="s">
        <v>94</v>
      </c>
      <c r="G12" s="59" t="s">
        <v>95</v>
      </c>
      <c r="I12" s="59" t="s">
        <v>94</v>
      </c>
      <c r="J12" s="59" t="s">
        <v>95</v>
      </c>
    </row>
    <row r="13" spans="1:10" x14ac:dyDescent="0.25">
      <c r="B13" s="55" t="s">
        <v>52</v>
      </c>
      <c r="C13" s="55" t="s">
        <v>53</v>
      </c>
      <c r="D13" s="57">
        <v>9.1666666666666679</v>
      </c>
      <c r="F13" s="57">
        <v>0</v>
      </c>
      <c r="G13" s="57">
        <v>312.5</v>
      </c>
      <c r="I13" s="57">
        <v>9.1666666666666679</v>
      </c>
      <c r="J13" s="57">
        <v>404.16666666666669</v>
      </c>
    </row>
    <row r="14" spans="1:10" x14ac:dyDescent="0.25">
      <c r="B14" s="55" t="s">
        <v>55</v>
      </c>
      <c r="C14" s="55" t="s">
        <v>56</v>
      </c>
      <c r="D14" s="57">
        <v>8.3333333333333321</v>
      </c>
      <c r="F14" s="57">
        <v>0</v>
      </c>
      <c r="G14" s="57">
        <v>279.16666666666669</v>
      </c>
      <c r="I14" s="57">
        <v>8.3333333333333321</v>
      </c>
      <c r="J14" s="57">
        <v>404.16666666666669</v>
      </c>
    </row>
    <row r="15" spans="1:10" x14ac:dyDescent="0.25">
      <c r="B15" s="55" t="s">
        <v>57</v>
      </c>
      <c r="C15" s="55" t="s">
        <v>58</v>
      </c>
      <c r="D15" s="57">
        <v>0</v>
      </c>
      <c r="F15" s="57">
        <v>0</v>
      </c>
      <c r="G15" s="57">
        <v>404.16666666666669</v>
      </c>
      <c r="I15" s="57">
        <v>0</v>
      </c>
      <c r="J15" s="57">
        <v>404.16666666666669</v>
      </c>
    </row>
    <row r="16" spans="1:10" ht="13" thickBot="1" x14ac:dyDescent="0.3">
      <c r="B16" s="53" t="s">
        <v>59</v>
      </c>
      <c r="C16" s="53" t="s">
        <v>60</v>
      </c>
      <c r="D16" s="56">
        <v>12.5</v>
      </c>
      <c r="F16" s="56">
        <v>0</v>
      </c>
      <c r="G16" s="56">
        <v>216.66666666666669</v>
      </c>
      <c r="I16" s="56">
        <v>12.5</v>
      </c>
      <c r="J16" s="56">
        <v>404.16666666666669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567D-EE26-4FF3-A275-D3AECDCF8870}">
  <dimension ref="A1:J34"/>
  <sheetViews>
    <sheetView topLeftCell="A16" zoomScale="116" zoomScaleNormal="116" workbookViewId="0">
      <selection activeCell="A22" sqref="A22"/>
    </sheetView>
  </sheetViews>
  <sheetFormatPr defaultRowHeight="12.5" x14ac:dyDescent="0.25"/>
  <cols>
    <col min="1" max="1" width="27.1796875" customWidth="1"/>
    <col min="2" max="2" width="16.90625" customWidth="1"/>
    <col min="3" max="3" width="13" customWidth="1"/>
    <col min="4" max="4" width="15.36328125" customWidth="1"/>
    <col min="5" max="5" width="10.26953125" bestFit="1" customWidth="1"/>
    <col min="10" max="10" width="13.6328125" bestFit="1" customWidth="1"/>
  </cols>
  <sheetData>
    <row r="1" spans="1:10" ht="15.5" x14ac:dyDescent="0.35">
      <c r="A1" s="40"/>
      <c r="B1" s="42" t="str">
        <f>DATA!C2</f>
        <v>FIRM</v>
      </c>
      <c r="C1" s="42"/>
      <c r="D1" s="41"/>
      <c r="E1" s="41"/>
      <c r="F1" s="41"/>
      <c r="G1" s="41"/>
      <c r="H1" s="41"/>
    </row>
    <row r="2" spans="1:10" ht="15.5" x14ac:dyDescent="0.35">
      <c r="A2" s="40"/>
      <c r="B2" s="41" t="str">
        <f>DATA!C3</f>
        <v>standard</v>
      </c>
      <c r="C2" s="41" t="str">
        <f>DATA!D3</f>
        <v>deluxe</v>
      </c>
      <c r="D2" s="41"/>
      <c r="E2" s="41"/>
      <c r="F2" s="41"/>
      <c r="G2" s="41"/>
      <c r="H2" s="41"/>
    </row>
    <row r="3" spans="1:10" ht="15.5" x14ac:dyDescent="0.35">
      <c r="A3" s="40" t="str">
        <f>DATA!B5</f>
        <v>unitary profit</v>
      </c>
      <c r="B3" s="41">
        <f>DATA!C5</f>
        <v>10</v>
      </c>
      <c r="C3" s="41">
        <f>DATA!D5</f>
        <v>15</v>
      </c>
      <c r="D3" s="41"/>
      <c r="E3" s="41"/>
      <c r="F3" s="41"/>
      <c r="G3" s="41"/>
      <c r="H3" s="41"/>
    </row>
    <row r="4" spans="1:10" ht="15.5" x14ac:dyDescent="0.35">
      <c r="A4" s="40" t="str">
        <f>DATA!B6</f>
        <v>raw material for unit</v>
      </c>
      <c r="B4" s="41">
        <f>DATA!C6</f>
        <v>4</v>
      </c>
      <c r="C4" s="41">
        <f>DATA!D6</f>
        <v>4</v>
      </c>
      <c r="D4" s="41"/>
      <c r="E4" s="41"/>
      <c r="F4" s="41"/>
      <c r="G4" s="41"/>
      <c r="H4" s="41"/>
    </row>
    <row r="5" spans="1:10" ht="15.5" x14ac:dyDescent="0.35">
      <c r="A5" s="40"/>
      <c r="B5" s="41"/>
      <c r="C5" s="41"/>
      <c r="D5" s="41"/>
      <c r="E5" s="41"/>
      <c r="F5" s="41"/>
      <c r="G5" s="41"/>
      <c r="H5" s="41"/>
    </row>
    <row r="6" spans="1:10" ht="15.5" x14ac:dyDescent="0.35">
      <c r="A6" s="40" t="str">
        <f>DATA!B8</f>
        <v>raw material availability</v>
      </c>
      <c r="B6" s="41">
        <f>DATA!C8</f>
        <v>130</v>
      </c>
      <c r="C6" s="41"/>
      <c r="D6" s="41"/>
      <c r="E6" s="41"/>
      <c r="F6" s="41"/>
      <c r="G6" s="41"/>
      <c r="H6" s="41"/>
    </row>
    <row r="7" spans="1:10" ht="15.5" x14ac:dyDescent="0.35">
      <c r="A7" s="40"/>
      <c r="B7" s="41"/>
      <c r="C7" s="41"/>
      <c r="D7" s="41"/>
      <c r="E7" s="41"/>
      <c r="F7" s="41"/>
      <c r="G7" s="41"/>
      <c r="H7" s="41"/>
      <c r="J7" s="49" t="s">
        <v>21</v>
      </c>
    </row>
    <row r="8" spans="1:10" ht="15.5" x14ac:dyDescent="0.35">
      <c r="A8" s="40"/>
      <c r="B8" s="41" t="str">
        <f>DATA!C10</f>
        <v>FACTORIES</v>
      </c>
      <c r="C8" s="41"/>
      <c r="D8" s="41"/>
      <c r="E8" s="41"/>
      <c r="F8" s="41"/>
      <c r="G8" s="41"/>
      <c r="H8" s="41"/>
    </row>
    <row r="9" spans="1:10" ht="15.5" x14ac:dyDescent="0.35">
      <c r="A9" s="40"/>
      <c r="B9" s="42" t="str">
        <f>DATA!C11</f>
        <v>FACTORY A</v>
      </c>
      <c r="C9" s="42"/>
      <c r="D9" s="42"/>
      <c r="E9" s="42" t="str">
        <f>DATA!F11</f>
        <v>FACTORY B</v>
      </c>
      <c r="F9" s="42"/>
      <c r="G9" s="42"/>
      <c r="H9" s="42"/>
    </row>
    <row r="10" spans="1:10" ht="15.5" x14ac:dyDescent="0.35">
      <c r="A10" s="40"/>
      <c r="B10" s="41" t="str">
        <f>DATA!C12</f>
        <v>standard</v>
      </c>
      <c r="C10" s="41" t="str">
        <f>DATA!D12</f>
        <v xml:space="preserve"> deluxe</v>
      </c>
      <c r="D10" s="41" t="str">
        <f>DATA!E12</f>
        <v>available time</v>
      </c>
      <c r="E10" s="41" t="str">
        <f>DATA!F12</f>
        <v xml:space="preserve"> standard</v>
      </c>
      <c r="F10" s="41" t="str">
        <f>DATA!G12</f>
        <v>deluxe</v>
      </c>
      <c r="G10" s="41" t="str">
        <f>DATA!H12</f>
        <v>available time</v>
      </c>
      <c r="H10" s="41"/>
    </row>
    <row r="11" spans="1:10" ht="15.5" x14ac:dyDescent="0.35">
      <c r="A11" s="40" t="str">
        <f>DATA!B14</f>
        <v>time for unit grinding</v>
      </c>
      <c r="B11" s="41">
        <f>DATA!C14</f>
        <v>4</v>
      </c>
      <c r="C11" s="41">
        <f>DATA!D14</f>
        <v>2</v>
      </c>
      <c r="D11" s="41">
        <f>DATA!E14</f>
        <v>80</v>
      </c>
      <c r="E11" s="41">
        <f>DATA!F14</f>
        <v>5</v>
      </c>
      <c r="F11" s="41">
        <f>DATA!G14</f>
        <v>3</v>
      </c>
      <c r="G11" s="41">
        <f>DATA!H14</f>
        <v>60</v>
      </c>
      <c r="H11" s="41"/>
    </row>
    <row r="12" spans="1:10" ht="15.5" x14ac:dyDescent="0.35">
      <c r="A12" s="40" t="str">
        <f>DATA!B15</f>
        <v>time for unit polishing</v>
      </c>
      <c r="B12" s="41">
        <f>DATA!C15</f>
        <v>2</v>
      </c>
      <c r="C12" s="41">
        <f>DATA!D15</f>
        <v>5</v>
      </c>
      <c r="D12" s="41">
        <f>DATA!E15</f>
        <v>60</v>
      </c>
      <c r="E12" s="41">
        <f>DATA!F15</f>
        <v>5</v>
      </c>
      <c r="F12" s="41">
        <f>DATA!G15</f>
        <v>6</v>
      </c>
      <c r="G12" s="41">
        <f>DATA!H15</f>
        <v>75</v>
      </c>
      <c r="H12" s="41"/>
    </row>
    <row r="15" spans="1:10" x14ac:dyDescent="0.25">
      <c r="A15" s="16" t="s">
        <v>14</v>
      </c>
    </row>
    <row r="16" spans="1:10" x14ac:dyDescent="0.25">
      <c r="B16" t="s">
        <v>7</v>
      </c>
      <c r="C16" t="s">
        <v>8</v>
      </c>
      <c r="E16" t="s">
        <v>7</v>
      </c>
      <c r="F16" t="s">
        <v>8</v>
      </c>
    </row>
    <row r="17" spans="1:7" x14ac:dyDescent="0.25">
      <c r="A17" s="16" t="s">
        <v>15</v>
      </c>
      <c r="B17" s="43">
        <v>13.333333333333334</v>
      </c>
      <c r="C17" s="43">
        <v>6.6666666666666661</v>
      </c>
      <c r="D17" s="16" t="s">
        <v>1</v>
      </c>
      <c r="E17" s="43">
        <v>0</v>
      </c>
      <c r="F17" s="43">
        <v>12.5</v>
      </c>
    </row>
    <row r="20" spans="1:7" x14ac:dyDescent="0.25">
      <c r="A20" s="16" t="s">
        <v>16</v>
      </c>
    </row>
    <row r="21" spans="1:7" x14ac:dyDescent="0.25">
      <c r="B21" s="16" t="s">
        <v>0</v>
      </c>
      <c r="E21" s="16" t="s">
        <v>1</v>
      </c>
    </row>
    <row r="22" spans="1:7" x14ac:dyDescent="0.25">
      <c r="A22" s="16" t="s">
        <v>18</v>
      </c>
      <c r="B22" s="45">
        <f>SUMPRODUCT(B11:C11,$B$17:$C$17)</f>
        <v>66.666666666666671</v>
      </c>
      <c r="C22" s="46" t="s">
        <v>17</v>
      </c>
      <c r="D22" s="50">
        <f>D11</f>
        <v>80</v>
      </c>
      <c r="E22" s="45">
        <f>SUMPRODUCT(E11:F11,E$17:F$17)</f>
        <v>37.5</v>
      </c>
      <c r="F22" s="46" t="s">
        <v>17</v>
      </c>
      <c r="G22" s="50">
        <f>G11</f>
        <v>60</v>
      </c>
    </row>
    <row r="23" spans="1:7" x14ac:dyDescent="0.25">
      <c r="A23" s="16" t="s">
        <v>19</v>
      </c>
      <c r="B23" s="45">
        <f>SUMPRODUCT(B12:C12,B$17:C$17)</f>
        <v>60</v>
      </c>
      <c r="C23" s="47" t="s">
        <v>17</v>
      </c>
      <c r="D23" s="50">
        <f>D12</f>
        <v>60</v>
      </c>
      <c r="E23" s="45">
        <f>SUMPRODUCT(E12:F12,E$17:F$17)</f>
        <v>75</v>
      </c>
      <c r="F23" s="46" t="s">
        <v>17</v>
      </c>
      <c r="G23" s="50">
        <f>G12</f>
        <v>75</v>
      </c>
    </row>
    <row r="25" spans="1:7" x14ac:dyDescent="0.25">
      <c r="B25" s="16" t="s">
        <v>0</v>
      </c>
      <c r="E25" s="16" t="s">
        <v>1</v>
      </c>
    </row>
    <row r="26" spans="1:7" x14ac:dyDescent="0.25">
      <c r="A26" s="16" t="s">
        <v>20</v>
      </c>
      <c r="B26" s="48">
        <f>SUMPRODUCT($B$4:$C$4,B17:C17)</f>
        <v>80</v>
      </c>
      <c r="C26" s="44"/>
      <c r="D26" s="44"/>
      <c r="E26" s="48">
        <f>SUMPRODUCT($B$4:$C$4,E17:F17)</f>
        <v>50</v>
      </c>
    </row>
    <row r="27" spans="1:7" x14ac:dyDescent="0.25">
      <c r="B27" s="16" t="s">
        <v>23</v>
      </c>
    </row>
    <row r="28" spans="1:7" x14ac:dyDescent="0.25">
      <c r="A28" s="16" t="s">
        <v>22</v>
      </c>
      <c r="B28" s="45">
        <f>SUM(B26,E26)</f>
        <v>130</v>
      </c>
      <c r="C28" s="46" t="s">
        <v>17</v>
      </c>
      <c r="D28" s="50">
        <f>B6</f>
        <v>130</v>
      </c>
    </row>
    <row r="30" spans="1:7" x14ac:dyDescent="0.25">
      <c r="A30" s="16" t="s">
        <v>24</v>
      </c>
    </row>
    <row r="31" spans="1:7" x14ac:dyDescent="0.25">
      <c r="A31" s="16"/>
      <c r="B31" s="16" t="s">
        <v>0</v>
      </c>
      <c r="E31" s="16" t="s">
        <v>1</v>
      </c>
    </row>
    <row r="32" spans="1:7" x14ac:dyDescent="0.25">
      <c r="A32" s="16" t="s">
        <v>25</v>
      </c>
      <c r="B32" s="48">
        <f>SUMPRODUCT($B$3:$C$3,B17:C17)</f>
        <v>233.33333333333331</v>
      </c>
      <c r="C32" s="44"/>
      <c r="D32" s="44"/>
      <c r="E32" s="48">
        <f>SUMPRODUCT($B$3:$C$3,E17:F17)</f>
        <v>187.5</v>
      </c>
    </row>
    <row r="33" spans="1:2" x14ac:dyDescent="0.25">
      <c r="B33" s="16" t="s">
        <v>26</v>
      </c>
    </row>
    <row r="34" spans="1:2" x14ac:dyDescent="0.25">
      <c r="A34" s="16" t="s">
        <v>25</v>
      </c>
      <c r="B34" s="51">
        <f>B32+E32</f>
        <v>420.83333333333331</v>
      </c>
    </row>
  </sheetData>
  <mergeCells count="3">
    <mergeCell ref="B9:D9"/>
    <mergeCell ref="E9:H9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Answer Report 1</vt:lpstr>
      <vt:lpstr>Sensitivity Report 1</vt:lpstr>
      <vt:lpstr>Limits Report 1</vt:lpstr>
      <vt:lpstr>MODEL</vt:lpstr>
    </vt:vector>
  </TitlesOfParts>
  <Company>Sapienza Univesrita'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PL/PLI multi impianto</dc:title>
  <dc:creator>L. Palagi</dc:creator>
  <cp:lastModifiedBy>laura</cp:lastModifiedBy>
  <dcterms:created xsi:type="dcterms:W3CDTF">2003-09-25T09:34:58Z</dcterms:created>
  <dcterms:modified xsi:type="dcterms:W3CDTF">2019-10-11T15:35:58Z</dcterms:modified>
</cp:coreProperties>
</file>