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Google Drive\DIDATTICA\RO_ICI\slide_lezioni\a.a.2014-15\lezione_3-4_MultiImpianto\"/>
    </mc:Choice>
  </mc:AlternateContent>
  <bookViews>
    <workbookView xWindow="360" yWindow="75" windowWidth="11340" windowHeight="6795" firstSheet="6" activeTab="8"/>
  </bookViews>
  <sheets>
    <sheet name="Dati problema" sheetId="7" r:id="rId1"/>
    <sheet name="Rapporto valori 1" sheetId="10" r:id="rId2"/>
    <sheet name="Rapporto sensibilità 1" sheetId="11" r:id="rId3"/>
    <sheet name="impianto A" sheetId="8" r:id="rId4"/>
    <sheet name="Rapporto valori 2" sheetId="14" r:id="rId5"/>
    <sheet name="Rapporto sensibilità 2" sheetId="15" r:id="rId6"/>
    <sheet name="impianto B" sheetId="13" r:id="rId7"/>
    <sheet name="Rapporto sensibilità 3" sheetId="17" r:id="rId8"/>
    <sheet name="AZIENDA" sheetId="16" r:id="rId9"/>
  </sheets>
  <definedNames>
    <definedName name="solver_adj" localSheetId="8" hidden="1">AZIENDA!$C$19:$D$20</definedName>
    <definedName name="solver_adj" localSheetId="0" hidden="1">'Dati problema'!#REF!</definedName>
    <definedName name="solver_adj" localSheetId="3" hidden="1">'impianto A'!$C$19:$D$19</definedName>
    <definedName name="solver_adj" localSheetId="6" hidden="1">'impianto B'!$C$19:$D$19</definedName>
    <definedName name="solver_cvg" localSheetId="8" hidden="1">0.0001</definedName>
    <definedName name="solver_cvg" localSheetId="0" hidden="1">0.000001</definedName>
    <definedName name="solver_cvg" localSheetId="3" hidden="1">0.0001</definedName>
    <definedName name="solver_cvg" localSheetId="6" hidden="1">0.0001</definedName>
    <definedName name="solver_drv" localSheetId="8" hidden="1">2</definedName>
    <definedName name="solver_drv" localSheetId="0" hidden="1">1</definedName>
    <definedName name="solver_drv" localSheetId="3" hidden="1">2</definedName>
    <definedName name="solver_drv" localSheetId="6" hidden="1">2</definedName>
    <definedName name="solver_eng" localSheetId="8" hidden="1">3</definedName>
    <definedName name="solver_eng" localSheetId="3" hidden="1">2</definedName>
    <definedName name="solver_eng" localSheetId="6" hidden="1">2</definedName>
    <definedName name="solver_est" localSheetId="8" hidden="1">1</definedName>
    <definedName name="solver_est" localSheetId="0" hidden="1">1</definedName>
    <definedName name="solver_est" localSheetId="3" hidden="1">1</definedName>
    <definedName name="solver_est" localSheetId="6" hidden="1">1</definedName>
    <definedName name="solver_itr" localSheetId="8" hidden="1">2147483647</definedName>
    <definedName name="solver_itr" localSheetId="0" hidden="1">10000</definedName>
    <definedName name="solver_itr" localSheetId="3" hidden="1">2147483647</definedName>
    <definedName name="solver_itr" localSheetId="6" hidden="1">2147483647</definedName>
    <definedName name="solver_lhs1" localSheetId="8" hidden="1">AZIENDA!$C$19:$D$20</definedName>
    <definedName name="solver_lhs1" localSheetId="0" hidden="1">'Dati problema'!#REF!</definedName>
    <definedName name="solver_lhs1" localSheetId="3" hidden="1">'impianto A'!$C$22:$C$24</definedName>
    <definedName name="solver_lhs1" localSheetId="6" hidden="1">'impianto B'!$C$22:$C$24</definedName>
    <definedName name="solver_lhs2" localSheetId="8" hidden="1">AZIENDA!$C$22:$C$23</definedName>
    <definedName name="solver_lhs2" localSheetId="0" hidden="1">'Dati problema'!#REF!</definedName>
    <definedName name="solver_lhs3" localSheetId="8" hidden="1">AZIENDA!$C$24</definedName>
    <definedName name="solver_lhs3" localSheetId="0" hidden="1">'Dati problema'!#REF!</definedName>
    <definedName name="solver_lhs4" localSheetId="8" hidden="1">AZIENDA!$G$22:$G$23</definedName>
    <definedName name="solver_lhs4" localSheetId="0" hidden="1">'Dati problema'!#REF!</definedName>
    <definedName name="solver_lhs5" localSheetId="0" hidden="1">'Dati problema'!#REF!</definedName>
    <definedName name="solver_lin" localSheetId="0" hidden="1">1</definedName>
    <definedName name="solver_mip" localSheetId="8" hidden="1">2147483647</definedName>
    <definedName name="solver_mip" localSheetId="3" hidden="1">2147483647</definedName>
    <definedName name="solver_mip" localSheetId="6" hidden="1">2147483647</definedName>
    <definedName name="solver_mni" localSheetId="8" hidden="1">30</definedName>
    <definedName name="solver_mni" localSheetId="3" hidden="1">30</definedName>
    <definedName name="solver_mni" localSheetId="6" hidden="1">30</definedName>
    <definedName name="solver_mrt" localSheetId="8" hidden="1">0.075</definedName>
    <definedName name="solver_mrt" localSheetId="3" hidden="1">0.075</definedName>
    <definedName name="solver_mrt" localSheetId="6" hidden="1">0.075</definedName>
    <definedName name="solver_msl" localSheetId="8" hidden="1">2</definedName>
    <definedName name="solver_msl" localSheetId="3" hidden="1">2</definedName>
    <definedName name="solver_msl" localSheetId="6" hidden="1">2</definedName>
    <definedName name="solver_neg" localSheetId="8" hidden="1">1</definedName>
    <definedName name="solver_neg" localSheetId="0" hidden="1">1</definedName>
    <definedName name="solver_neg" localSheetId="3" hidden="1">1</definedName>
    <definedName name="solver_neg" localSheetId="6" hidden="1">1</definedName>
    <definedName name="solver_nod" localSheetId="8" hidden="1">2147483647</definedName>
    <definedName name="solver_nod" localSheetId="3" hidden="1">2147483647</definedName>
    <definedName name="solver_nod" localSheetId="6" hidden="1">2147483647</definedName>
    <definedName name="solver_num" localSheetId="8" hidden="1">4</definedName>
    <definedName name="solver_num" localSheetId="0" hidden="1">5</definedName>
    <definedName name="solver_num" localSheetId="3" hidden="1">1</definedName>
    <definedName name="solver_num" localSheetId="6" hidden="1">1</definedName>
    <definedName name="solver_nwt" localSheetId="8" hidden="1">1</definedName>
    <definedName name="solver_nwt" localSheetId="0" hidden="1">1</definedName>
    <definedName name="solver_nwt" localSheetId="3" hidden="1">1</definedName>
    <definedName name="solver_nwt" localSheetId="6" hidden="1">1</definedName>
    <definedName name="solver_opt" localSheetId="8" hidden="1">AZIENDA!$C$29</definedName>
    <definedName name="solver_opt" localSheetId="0" hidden="1">'Dati problema'!#REF!</definedName>
    <definedName name="solver_opt" localSheetId="3" hidden="1">'impianto A'!$C$27</definedName>
    <definedName name="solver_opt" localSheetId="6" hidden="1">'impianto B'!$C$27</definedName>
    <definedName name="solver_pre" localSheetId="8" hidden="1">0.000001</definedName>
    <definedName name="solver_pre" localSheetId="0" hidden="1">0.00000001</definedName>
    <definedName name="solver_pre" localSheetId="3" hidden="1">0.000001</definedName>
    <definedName name="solver_pre" localSheetId="6" hidden="1">0.000001</definedName>
    <definedName name="solver_rbv" localSheetId="8" hidden="1">2</definedName>
    <definedName name="solver_rbv" localSheetId="3" hidden="1">2</definedName>
    <definedName name="solver_rbv" localSheetId="6" hidden="1">2</definedName>
    <definedName name="solver_rel1" localSheetId="8" hidden="1">4</definedName>
    <definedName name="solver_rel1" localSheetId="0" hidden="1">1</definedName>
    <definedName name="solver_rel1" localSheetId="3" hidden="1">1</definedName>
    <definedName name="solver_rel1" localSheetId="6" hidden="1">1</definedName>
    <definedName name="solver_rel2" localSheetId="8" hidden="1">1</definedName>
    <definedName name="solver_rel2" localSheetId="0" hidden="1">1</definedName>
    <definedName name="solver_rel3" localSheetId="8" hidden="1">1</definedName>
    <definedName name="solver_rel3" localSheetId="0" hidden="1">1</definedName>
    <definedName name="solver_rel4" localSheetId="8" hidden="1">1</definedName>
    <definedName name="solver_rel4" localSheetId="0" hidden="1">1</definedName>
    <definedName name="solver_rel5" localSheetId="0" hidden="1">1</definedName>
    <definedName name="solver_rhs1" localSheetId="8" hidden="1">intero</definedName>
    <definedName name="solver_rhs1" localSheetId="0" hidden="1">'Dati problema'!#REF!</definedName>
    <definedName name="solver_rhs1" localSheetId="3" hidden="1">'impianto A'!$E$22:$E$24</definedName>
    <definedName name="solver_rhs1" localSheetId="6" hidden="1">'impianto B'!$E$22:$E$24</definedName>
    <definedName name="solver_rhs2" localSheetId="8" hidden="1">AZIENDA!$E$22:$E$23</definedName>
    <definedName name="solver_rhs2" localSheetId="0" hidden="1">'Dati problema'!#REF!</definedName>
    <definedName name="solver_rhs3" localSheetId="8" hidden="1">AZIENDA!$E$24</definedName>
    <definedName name="solver_rhs3" localSheetId="0" hidden="1">'Dati problema'!#REF!</definedName>
    <definedName name="solver_rhs4" localSheetId="8" hidden="1">AZIENDA!$I$22:$I$23</definedName>
    <definedName name="solver_rhs4" localSheetId="0" hidden="1">'Dati problema'!#REF!</definedName>
    <definedName name="solver_rhs5" localSheetId="0" hidden="1">'Dati problema'!#REF!</definedName>
    <definedName name="solver_rlx" localSheetId="8" hidden="1">2</definedName>
    <definedName name="solver_rlx" localSheetId="3" hidden="1">2</definedName>
    <definedName name="solver_rlx" localSheetId="6" hidden="1">2</definedName>
    <definedName name="solver_rsd" localSheetId="8" hidden="1">0</definedName>
    <definedName name="solver_rsd" localSheetId="3" hidden="1">0</definedName>
    <definedName name="solver_rsd" localSheetId="6" hidden="1">0</definedName>
    <definedName name="solver_scl" localSheetId="8" hidden="1">2</definedName>
    <definedName name="solver_scl" localSheetId="0" hidden="1">2</definedName>
    <definedName name="solver_scl" localSheetId="3" hidden="1">2</definedName>
    <definedName name="solver_scl" localSheetId="6" hidden="1">2</definedName>
    <definedName name="solver_sho" localSheetId="8" hidden="1">2</definedName>
    <definedName name="solver_sho" localSheetId="0" hidden="1">2</definedName>
    <definedName name="solver_sho" localSheetId="3" hidden="1">2</definedName>
    <definedName name="solver_sho" localSheetId="6" hidden="1">2</definedName>
    <definedName name="solver_ssz" localSheetId="8" hidden="1">100</definedName>
    <definedName name="solver_ssz" localSheetId="3" hidden="1">100</definedName>
    <definedName name="solver_ssz" localSheetId="6" hidden="1">100</definedName>
    <definedName name="solver_tim" localSheetId="8" hidden="1">2147483647</definedName>
    <definedName name="solver_tim" localSheetId="0" hidden="1">10000</definedName>
    <definedName name="solver_tim" localSheetId="3" hidden="1">2147483647</definedName>
    <definedName name="solver_tim" localSheetId="6" hidden="1">2147483647</definedName>
    <definedName name="solver_tol" localSheetId="8" hidden="1">0</definedName>
    <definedName name="solver_tol" localSheetId="0" hidden="1">0.01</definedName>
    <definedName name="solver_tol" localSheetId="3" hidden="1">0.01</definedName>
    <definedName name="solver_tol" localSheetId="6" hidden="1">0.01</definedName>
    <definedName name="solver_typ" localSheetId="8" hidden="1">1</definedName>
    <definedName name="solver_typ" localSheetId="0" hidden="1">1</definedName>
    <definedName name="solver_typ" localSheetId="3" hidden="1">1</definedName>
    <definedName name="solver_typ" localSheetId="6" hidden="1">1</definedName>
    <definedName name="solver_val" localSheetId="8" hidden="1">0</definedName>
    <definedName name="solver_val" localSheetId="0" hidden="1">0</definedName>
    <definedName name="solver_val" localSheetId="3" hidden="1">0</definedName>
    <definedName name="solver_val" localSheetId="6" hidden="1">0</definedName>
    <definedName name="solver_ver" localSheetId="8" hidden="1">3</definedName>
    <definedName name="solver_ver" localSheetId="3" hidden="1">3</definedName>
    <definedName name="solver_ver" localSheetId="6" hidden="1">3</definedName>
  </definedNames>
  <calcPr calcId="152511"/>
</workbook>
</file>

<file path=xl/calcChain.xml><?xml version="1.0" encoding="utf-8"?>
<calcChain xmlns="http://schemas.openxmlformats.org/spreadsheetml/2006/main">
  <c r="C28" i="16" l="1"/>
  <c r="C27" i="16"/>
  <c r="G25" i="16"/>
  <c r="G22" i="16"/>
  <c r="C22" i="16"/>
  <c r="F22" i="16" s="1"/>
  <c r="C29" i="16" l="1"/>
  <c r="G26" i="16"/>
  <c r="C24" i="16" s="1"/>
  <c r="E24" i="16"/>
  <c r="I23" i="16"/>
  <c r="I22" i="16"/>
  <c r="G23" i="16"/>
  <c r="F11" i="16"/>
  <c r="F12" i="16"/>
  <c r="G12" i="16"/>
  <c r="H12" i="16"/>
  <c r="F14" i="16"/>
  <c r="G14" i="16"/>
  <c r="H14" i="16"/>
  <c r="F15" i="16"/>
  <c r="G15" i="16"/>
  <c r="H15" i="16"/>
  <c r="E23" i="16"/>
  <c r="E15" i="16"/>
  <c r="D15" i="16"/>
  <c r="C15" i="16"/>
  <c r="C23" i="16" s="1"/>
  <c r="F23" i="16" s="1"/>
  <c r="B15" i="16"/>
  <c r="E14" i="16"/>
  <c r="E22" i="16" s="1"/>
  <c r="D14" i="16"/>
  <c r="C14" i="16"/>
  <c r="B14" i="16"/>
  <c r="E12" i="16"/>
  <c r="D12" i="16"/>
  <c r="C12" i="16"/>
  <c r="C11" i="16"/>
  <c r="C10" i="16"/>
  <c r="E8" i="16"/>
  <c r="D8" i="16"/>
  <c r="C8" i="16"/>
  <c r="B8" i="16"/>
  <c r="D6" i="16"/>
  <c r="C6" i="16"/>
  <c r="B6" i="16"/>
  <c r="D5" i="16"/>
  <c r="C5" i="16"/>
  <c r="B5" i="16"/>
  <c r="D3" i="16"/>
  <c r="C3" i="16"/>
  <c r="C2" i="16"/>
  <c r="E8" i="7"/>
  <c r="C19" i="7"/>
  <c r="C11" i="13"/>
  <c r="D14" i="13"/>
  <c r="E14" i="13"/>
  <c r="E22" i="13" s="1"/>
  <c r="D15" i="13"/>
  <c r="C23" i="13" s="1"/>
  <c r="E15" i="13"/>
  <c r="C15" i="13"/>
  <c r="C14" i="13"/>
  <c r="E23" i="13"/>
  <c r="B15" i="13"/>
  <c r="B14" i="13"/>
  <c r="E12" i="13"/>
  <c r="D12" i="13"/>
  <c r="C12" i="13"/>
  <c r="C10" i="13"/>
  <c r="D8" i="13"/>
  <c r="C8" i="13"/>
  <c r="B8" i="13"/>
  <c r="D6" i="13"/>
  <c r="C6" i="13"/>
  <c r="C24" i="13" s="1"/>
  <c r="B6" i="13"/>
  <c r="D5" i="13"/>
  <c r="C27" i="13" s="1"/>
  <c r="C5" i="13"/>
  <c r="B5" i="13"/>
  <c r="D3" i="13"/>
  <c r="C3" i="13"/>
  <c r="C2" i="13"/>
  <c r="F24" i="16" l="1"/>
  <c r="C22" i="13"/>
  <c r="F22" i="13" s="1"/>
  <c r="F23" i="13"/>
  <c r="D8" i="8"/>
  <c r="E24" i="8" s="1"/>
  <c r="E23" i="8"/>
  <c r="E22" i="8"/>
  <c r="B15" i="8"/>
  <c r="C15" i="8"/>
  <c r="C23" i="8" s="1"/>
  <c r="F23" i="8" s="1"/>
  <c r="D15" i="8"/>
  <c r="E15" i="8"/>
  <c r="C3" i="8"/>
  <c r="D3" i="8"/>
  <c r="B5" i="8"/>
  <c r="C5" i="8"/>
  <c r="D5" i="8"/>
  <c r="C27" i="8" s="1"/>
  <c r="E19" i="7" s="1"/>
  <c r="B6" i="8"/>
  <c r="C6" i="8"/>
  <c r="C24" i="8" s="1"/>
  <c r="D6" i="8"/>
  <c r="B8" i="8"/>
  <c r="C8" i="8"/>
  <c r="C10" i="8"/>
  <c r="C11" i="8"/>
  <c r="C12" i="8"/>
  <c r="D12" i="8"/>
  <c r="E12" i="8"/>
  <c r="B14" i="8"/>
  <c r="C14" i="8"/>
  <c r="C22" i="8" s="1"/>
  <c r="F22" i="8" s="1"/>
  <c r="D14" i="8"/>
  <c r="E14" i="8"/>
  <c r="C2" i="8"/>
  <c r="E8" i="8" l="1"/>
  <c r="E8" i="13"/>
  <c r="E24" i="13" s="1"/>
  <c r="F24" i="13" s="1"/>
  <c r="D19" i="7"/>
  <c r="F24" i="8"/>
</calcChain>
</file>

<file path=xl/sharedStrings.xml><?xml version="1.0" encoding="utf-8"?>
<sst xmlns="http://schemas.openxmlformats.org/spreadsheetml/2006/main" count="314" uniqueCount="106">
  <si>
    <t>disponibilita` materiale grezzo</t>
  </si>
  <si>
    <t xml:space="preserve">Dati AZIENDA </t>
  </si>
  <si>
    <t>prodotto standard</t>
  </si>
  <si>
    <t>prodotto deluxe</t>
  </si>
  <si>
    <t>profitto unitario</t>
  </si>
  <si>
    <t>materiale grezzo unitario</t>
  </si>
  <si>
    <t>Dati IMPIANTI</t>
  </si>
  <si>
    <t>IMPIANTO B</t>
  </si>
  <si>
    <t>IMPIANTO A</t>
  </si>
  <si>
    <t>TEMPO unitario DI SMERIGLIATURA</t>
  </si>
  <si>
    <t>ORE DISPONIBILI</t>
  </si>
  <si>
    <t>TEMPO unitario DI LUCIDATURA</t>
  </si>
  <si>
    <t>variabili</t>
  </si>
  <si>
    <t>standard</t>
  </si>
  <si>
    <t>deluxe</t>
  </si>
  <si>
    <t>impianto A</t>
  </si>
  <si>
    <t>dati NON TOCCARE</t>
  </si>
  <si>
    <t>vincolo</t>
  </si>
  <si>
    <t>smerigliatura</t>
  </si>
  <si>
    <t>&lt;=</t>
  </si>
  <si>
    <t>lucidatura</t>
  </si>
  <si>
    <t>VINCOLI l.h.s</t>
  </si>
  <si>
    <t>impianto B</t>
  </si>
  <si>
    <t>materiale grezzo</t>
  </si>
  <si>
    <t>f.o.</t>
  </si>
  <si>
    <t>max</t>
  </si>
  <si>
    <t>profitto</t>
  </si>
  <si>
    <t>FUNZ. OBIETTIVO</t>
  </si>
  <si>
    <t>celle di controllo</t>
  </si>
  <si>
    <t>Microsoft Excel 15.0 Rapporto valori</t>
  </si>
  <si>
    <t>Foglio di lavoro: [DATI_multi_impianto.xlsx]Foglio1</t>
  </si>
  <si>
    <t>Data creazione rapporto: 20/03/2014 15:45:50</t>
  </si>
  <si>
    <t>Risultato: È stata trovata una soluzione. Tutti i vincoli e le condizioni di ottimalizzazione sono stati soddisfatti.</t>
  </si>
  <si>
    <t>Motore Risolutore</t>
  </si>
  <si>
    <t>Motore: Simplex LP</t>
  </si>
  <si>
    <t>Tempo di risoluzione: 0,015 Secondi.</t>
  </si>
  <si>
    <t>Iterazioni: 2 Problemi secondari: 0</t>
  </si>
  <si>
    <t>Opzioni Risolutore</t>
  </si>
  <si>
    <t>Tempo massimo Illimitate,  Iterazioni Illimitate, Precision 0,000001</t>
  </si>
  <si>
    <t>Numero massimo problemi secondari Illimitate, Numero max soluzioni intere Illimitate, Tolleranza interi 1%, Presumi non negative</t>
  </si>
  <si>
    <t>Cella obiettivo (Max)</t>
  </si>
  <si>
    <t>Cella</t>
  </si>
  <si>
    <t>Nome</t>
  </si>
  <si>
    <t>Valore originale</t>
  </si>
  <si>
    <t>Valore finale</t>
  </si>
  <si>
    <t>Celle variabili</t>
  </si>
  <si>
    <t>Intere</t>
  </si>
  <si>
    <t>Vincoli</t>
  </si>
  <si>
    <t>Valore della cella</t>
  </si>
  <si>
    <t>Formula</t>
  </si>
  <si>
    <t>Stato</t>
  </si>
  <si>
    <t>Tolleranza</t>
  </si>
  <si>
    <t>$C$27</t>
  </si>
  <si>
    <t>max profitto</t>
  </si>
  <si>
    <t>$C$19</t>
  </si>
  <si>
    <t>impianto A standard</t>
  </si>
  <si>
    <t>Continue</t>
  </si>
  <si>
    <t>$D$19</t>
  </si>
  <si>
    <t>impianto A deluxe</t>
  </si>
  <si>
    <t>$C$22</t>
  </si>
  <si>
    <t>smerigliatura impianto A</t>
  </si>
  <si>
    <t>$C$22&lt;=$E$22</t>
  </si>
  <si>
    <t>Non vincolante</t>
  </si>
  <si>
    <t>$C$23</t>
  </si>
  <si>
    <t>lucidatura impianto A</t>
  </si>
  <si>
    <t>$C$23&lt;=$E$23</t>
  </si>
  <si>
    <t>Vincolante</t>
  </si>
  <si>
    <t>$C$24</t>
  </si>
  <si>
    <t>materiale grezzo impianto A</t>
  </si>
  <si>
    <t>$C$24&lt;=$E$24</t>
  </si>
  <si>
    <t>Microsoft Excel 15.0 Rapporto sensibilità</t>
  </si>
  <si>
    <t>Finale</t>
  </si>
  <si>
    <t>Valore</t>
  </si>
  <si>
    <t>Ridotto</t>
  </si>
  <si>
    <t>Costo</t>
  </si>
  <si>
    <t>Obiettivo</t>
  </si>
  <si>
    <t>Coefficiente</t>
  </si>
  <si>
    <t>Consentito</t>
  </si>
  <si>
    <t>Incremento</t>
  </si>
  <si>
    <t>Decremento</t>
  </si>
  <si>
    <t>Ombreggiatura</t>
  </si>
  <si>
    <t>Prezzo</t>
  </si>
  <si>
    <t>Vincolo</t>
  </si>
  <si>
    <t>a destra</t>
  </si>
  <si>
    <t>Foglio di lavoro: [DATI_multi_impianto.xlsx]impianto B</t>
  </si>
  <si>
    <t>Data creazione rapporto: 20/03/2014 16:46:49</t>
  </si>
  <si>
    <t>Tempo di risoluzione: 0,016 Secondi.</t>
  </si>
  <si>
    <t>Iterazioni: 1 Problemi secondari: 0</t>
  </si>
  <si>
    <t>impianto B standard</t>
  </si>
  <si>
    <t>impianto B deluxe</t>
  </si>
  <si>
    <t>GUADAGNO AZIENDA</t>
  </si>
  <si>
    <t>A</t>
  </si>
  <si>
    <t>B</t>
  </si>
  <si>
    <t>IMMPIANTO B</t>
  </si>
  <si>
    <t>impanto A</t>
  </si>
  <si>
    <t>azienda</t>
  </si>
  <si>
    <t>grezzo A</t>
  </si>
  <si>
    <t>grezzo B</t>
  </si>
  <si>
    <t>profitto azienda</t>
  </si>
  <si>
    <t>Foglio di lavoro: [DATI_MODELLO_multi_impianto.xlsx]AZIENDA</t>
  </si>
  <si>
    <t>Data creazione rapporto: 10/10/2014 13:02:28</t>
  </si>
  <si>
    <t>$C$20</t>
  </si>
  <si>
    <t>$D$20</t>
  </si>
  <si>
    <t>$G$22</t>
  </si>
  <si>
    <t xml:space="preserve">  IMMPIANTO B</t>
  </si>
  <si>
    <t>$G$23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</si>
</sst>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color indexed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0" fillId="2" borderId="1" xfId="0" applyFill="1" applyBorder="1"/>
    <xf numFmtId="0" fontId="0" fillId="0" borderId="10" xfId="0" applyBorder="1"/>
    <xf numFmtId="0" fontId="0" fillId="6" borderId="7" xfId="0" applyFill="1" applyBorder="1"/>
    <xf numFmtId="0" fontId="0" fillId="6" borderId="6" xfId="0" applyFill="1" applyBorder="1"/>
    <xf numFmtId="0" fontId="0" fillId="6" borderId="4" xfId="0" applyFill="1" applyBorder="1"/>
    <xf numFmtId="0" fontId="0" fillId="6" borderId="9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11" xfId="0" applyFill="1" applyBorder="1" applyAlignment="1"/>
    <xf numFmtId="0" fontId="0" fillId="6" borderId="8" xfId="0" applyFill="1" applyBorder="1"/>
    <xf numFmtId="0" fontId="0" fillId="6" borderId="23" xfId="0" applyFill="1" applyBorder="1"/>
    <xf numFmtId="0" fontId="0" fillId="6" borderId="24" xfId="0" applyFill="1" applyBorder="1"/>
    <xf numFmtId="0" fontId="0" fillId="7" borderId="0" xfId="0" applyFill="1"/>
    <xf numFmtId="0" fontId="0" fillId="8" borderId="0" xfId="0" applyFill="1"/>
    <xf numFmtId="0" fontId="6" fillId="8" borderId="0" xfId="0" applyFont="1" applyFill="1"/>
    <xf numFmtId="0" fontId="7" fillId="8" borderId="0" xfId="0" applyFont="1" applyFill="1"/>
    <xf numFmtId="0" fontId="5" fillId="0" borderId="0" xfId="0" applyFont="1"/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5" fillId="11" borderId="0" xfId="0" applyFont="1" applyFill="1"/>
    <xf numFmtId="0" fontId="0" fillId="9" borderId="0" xfId="0" applyFill="1"/>
    <xf numFmtId="0" fontId="5" fillId="9" borderId="0" xfId="0" applyFont="1" applyFill="1"/>
    <xf numFmtId="0" fontId="0" fillId="12" borderId="0" xfId="0" applyFill="1"/>
    <xf numFmtId="0" fontId="5" fillId="12" borderId="0" xfId="0" applyFont="1" applyFill="1"/>
    <xf numFmtId="0" fontId="1" fillId="0" borderId="0" xfId="0" applyFont="1"/>
    <xf numFmtId="0" fontId="0" fillId="0" borderId="28" xfId="0" applyFill="1" applyBorder="1" applyAlignment="1"/>
    <xf numFmtId="0" fontId="8" fillId="0" borderId="27" xfId="0" applyFont="1" applyFill="1" applyBorder="1" applyAlignment="1">
      <alignment horizontal="center"/>
    </xf>
    <xf numFmtId="0" fontId="0" fillId="0" borderId="29" xfId="0" applyFill="1" applyBorder="1" applyAlignment="1"/>
    <xf numFmtId="0" fontId="0" fillId="0" borderId="28" xfId="0" applyNumberFormat="1" applyFill="1" applyBorder="1" applyAlignment="1"/>
    <xf numFmtId="0" fontId="0" fillId="0" borderId="29" xfId="0" applyNumberFormat="1" applyFill="1" applyBorder="1" applyAlignment="1"/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0" fillId="7" borderId="28" xfId="0" applyFill="1" applyBorder="1" applyAlignment="1"/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/>
    <xf numFmtId="0" fontId="0" fillId="10" borderId="0" xfId="0" applyFill="1"/>
    <xf numFmtId="0" fontId="9" fillId="9" borderId="0" xfId="0" applyFont="1" applyFill="1"/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>
      <selection activeCell="F7" sqref="F7"/>
    </sheetView>
  </sheetViews>
  <sheetFormatPr defaultRowHeight="12.75" x14ac:dyDescent="0.2"/>
  <cols>
    <col min="2" max="2" width="33.7109375" customWidth="1"/>
    <col min="3" max="4" width="10.7109375" customWidth="1"/>
    <col min="5" max="5" width="12.7109375" customWidth="1"/>
    <col min="6" max="6" width="10.7109375" customWidth="1"/>
    <col min="7" max="7" width="13.5703125" customWidth="1"/>
    <col min="8" max="8" width="12.42578125" customWidth="1"/>
    <col min="9" max="9" width="3" customWidth="1"/>
  </cols>
  <sheetData>
    <row r="1" spans="2:8" ht="13.5" thickBot="1" x14ac:dyDescent="0.25"/>
    <row r="2" spans="2:8" ht="13.5" thickBot="1" x14ac:dyDescent="0.25">
      <c r="C2" s="46" t="s">
        <v>1</v>
      </c>
      <c r="D2" s="47"/>
    </row>
    <row r="3" spans="2:8" x14ac:dyDescent="0.2">
      <c r="C3" s="44" t="s">
        <v>2</v>
      </c>
      <c r="D3" s="44" t="s">
        <v>3</v>
      </c>
    </row>
    <row r="4" spans="2:8" ht="13.5" thickBot="1" x14ac:dyDescent="0.25">
      <c r="C4" s="45"/>
      <c r="D4" s="45"/>
    </row>
    <row r="5" spans="2:8" x14ac:dyDescent="0.2">
      <c r="B5" s="5" t="s">
        <v>4</v>
      </c>
      <c r="C5" s="11">
        <v>10</v>
      </c>
      <c r="D5" s="12">
        <v>15</v>
      </c>
      <c r="E5" s="4"/>
    </row>
    <row r="6" spans="2:8" ht="13.5" thickBot="1" x14ac:dyDescent="0.25">
      <c r="B6" s="5" t="s">
        <v>5</v>
      </c>
      <c r="C6" s="9">
        <v>4</v>
      </c>
      <c r="D6" s="13">
        <v>4</v>
      </c>
    </row>
    <row r="7" spans="2:8" ht="13.5" thickBot="1" x14ac:dyDescent="0.25">
      <c r="B7" s="3"/>
      <c r="C7" s="6"/>
      <c r="D7" s="22" t="s">
        <v>15</v>
      </c>
      <c r="E7" s="22" t="s">
        <v>22</v>
      </c>
    </row>
    <row r="8" spans="2:8" ht="13.5" thickBot="1" x14ac:dyDescent="0.25">
      <c r="B8" s="18" t="s">
        <v>0</v>
      </c>
      <c r="C8" s="14">
        <v>120</v>
      </c>
      <c r="D8">
        <v>60</v>
      </c>
      <c r="E8" s="19">
        <f>C8-D8</f>
        <v>60</v>
      </c>
    </row>
    <row r="9" spans="2:8" ht="13.5" thickBot="1" x14ac:dyDescent="0.25">
      <c r="B9" s="2"/>
      <c r="C9" s="2"/>
    </row>
    <row r="10" spans="2:8" ht="13.5" thickBot="1" x14ac:dyDescent="0.25">
      <c r="B10" s="2"/>
      <c r="C10" s="56" t="s">
        <v>6</v>
      </c>
      <c r="D10" s="57"/>
      <c r="E10" s="57"/>
      <c r="F10" s="57"/>
      <c r="G10" s="57"/>
      <c r="H10" s="58"/>
    </row>
    <row r="11" spans="2:8" ht="13.5" thickBot="1" x14ac:dyDescent="0.25">
      <c r="C11" s="50" t="s">
        <v>8</v>
      </c>
      <c r="D11" s="51"/>
      <c r="E11" s="52"/>
      <c r="F11" s="53" t="s">
        <v>7</v>
      </c>
      <c r="G11" s="54"/>
      <c r="H11" s="55"/>
    </row>
    <row r="12" spans="2:8" x14ac:dyDescent="0.2">
      <c r="C12" s="59" t="s">
        <v>2</v>
      </c>
      <c r="D12" s="44" t="s">
        <v>3</v>
      </c>
      <c r="E12" s="48" t="s">
        <v>10</v>
      </c>
      <c r="F12" s="62" t="s">
        <v>2</v>
      </c>
      <c r="G12" s="44" t="s">
        <v>3</v>
      </c>
      <c r="H12" s="48" t="s">
        <v>10</v>
      </c>
    </row>
    <row r="13" spans="2:8" x14ac:dyDescent="0.2">
      <c r="C13" s="60"/>
      <c r="D13" s="61"/>
      <c r="E13" s="49"/>
      <c r="F13" s="63"/>
      <c r="G13" s="61"/>
      <c r="H13" s="49"/>
    </row>
    <row r="14" spans="2:8" x14ac:dyDescent="0.2">
      <c r="B14" s="1" t="s">
        <v>9</v>
      </c>
      <c r="C14" s="7">
        <v>4</v>
      </c>
      <c r="D14" s="8">
        <v>2</v>
      </c>
      <c r="E14" s="15">
        <v>80</v>
      </c>
      <c r="F14" s="16">
        <v>5</v>
      </c>
      <c r="G14" s="8">
        <v>3</v>
      </c>
      <c r="H14" s="15">
        <v>60</v>
      </c>
    </row>
    <row r="15" spans="2:8" ht="13.5" thickBot="1" x14ac:dyDescent="0.25">
      <c r="B15" s="1" t="s">
        <v>11</v>
      </c>
      <c r="C15" s="9">
        <v>2</v>
      </c>
      <c r="D15" s="10">
        <v>5</v>
      </c>
      <c r="E15" s="13">
        <v>60</v>
      </c>
      <c r="F15" s="17">
        <v>5</v>
      </c>
      <c r="G15" s="10">
        <v>6</v>
      </c>
      <c r="H15" s="13">
        <v>75</v>
      </c>
    </row>
    <row r="18" spans="3:5" x14ac:dyDescent="0.2">
      <c r="C18" s="22" t="s">
        <v>91</v>
      </c>
      <c r="D18" s="22" t="s">
        <v>92</v>
      </c>
      <c r="E18" s="22" t="s">
        <v>90</v>
      </c>
    </row>
    <row r="19" spans="3:5" x14ac:dyDescent="0.2">
      <c r="C19">
        <f>D8</f>
        <v>60</v>
      </c>
      <c r="D19">
        <f>E8</f>
        <v>60</v>
      </c>
      <c r="E19">
        <f>'impianto A'!C27+'impianto B'!C27</f>
        <v>387.5</v>
      </c>
    </row>
  </sheetData>
  <mergeCells count="12">
    <mergeCell ref="C3:C4"/>
    <mergeCell ref="D3:D4"/>
    <mergeCell ref="C2:D2"/>
    <mergeCell ref="E12:E13"/>
    <mergeCell ref="H12:H13"/>
    <mergeCell ref="C11:E11"/>
    <mergeCell ref="F11:H11"/>
    <mergeCell ref="C10:H10"/>
    <mergeCell ref="C12:C13"/>
    <mergeCell ref="D12:D13"/>
    <mergeCell ref="F12:F13"/>
    <mergeCell ref="G12:G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opLeftCell="A6" workbookViewId="0">
      <selection activeCell="A34" sqref="A34"/>
    </sheetView>
  </sheetViews>
  <sheetFormatPr defaultRowHeight="12.75" x14ac:dyDescent="0.2"/>
  <cols>
    <col min="1" max="1" width="2.28515625" customWidth="1"/>
    <col min="2" max="2" width="6.28515625" customWidth="1"/>
    <col min="3" max="3" width="24.5703125" customWidth="1"/>
    <col min="4" max="4" width="17.42578125" bestFit="1" customWidth="1"/>
    <col min="5" max="5" width="14" bestFit="1" customWidth="1"/>
    <col min="6" max="6" width="13.140625" customWidth="1"/>
    <col min="7" max="7" width="10.7109375" bestFit="1" customWidth="1"/>
  </cols>
  <sheetData>
    <row r="1" spans="1:5" x14ac:dyDescent="0.2">
      <c r="A1" s="35" t="s">
        <v>29</v>
      </c>
    </row>
    <row r="2" spans="1:5" x14ac:dyDescent="0.2">
      <c r="A2" s="35" t="s">
        <v>30</v>
      </c>
    </row>
    <row r="3" spans="1:5" x14ac:dyDescent="0.2">
      <c r="A3" s="35" t="s">
        <v>31</v>
      </c>
    </row>
    <row r="4" spans="1:5" x14ac:dyDescent="0.2">
      <c r="A4" s="35" t="s">
        <v>32</v>
      </c>
    </row>
    <row r="5" spans="1:5" x14ac:dyDescent="0.2">
      <c r="A5" s="35" t="s">
        <v>33</v>
      </c>
    </row>
    <row r="6" spans="1:5" x14ac:dyDescent="0.2">
      <c r="A6" s="35"/>
      <c r="B6" t="s">
        <v>34</v>
      </c>
    </row>
    <row r="7" spans="1:5" x14ac:dyDescent="0.2">
      <c r="A7" s="35"/>
      <c r="B7" t="s">
        <v>35</v>
      </c>
    </row>
    <row r="8" spans="1:5" x14ac:dyDescent="0.2">
      <c r="A8" s="35"/>
      <c r="B8" t="s">
        <v>36</v>
      </c>
    </row>
    <row r="9" spans="1:5" x14ac:dyDescent="0.2">
      <c r="A9" s="35" t="s">
        <v>37</v>
      </c>
    </row>
    <row r="10" spans="1:5" x14ac:dyDescent="0.2">
      <c r="B10" t="s">
        <v>38</v>
      </c>
    </row>
    <row r="11" spans="1:5" x14ac:dyDescent="0.2">
      <c r="B11" t="s">
        <v>39</v>
      </c>
    </row>
    <row r="14" spans="1:5" ht="13.5" thickBot="1" x14ac:dyDescent="0.25">
      <c r="A14" t="s">
        <v>40</v>
      </c>
    </row>
    <row r="15" spans="1:5" ht="13.5" thickBot="1" x14ac:dyDescent="0.25">
      <c r="B15" s="37" t="s">
        <v>41</v>
      </c>
      <c r="C15" s="37" t="s">
        <v>42</v>
      </c>
      <c r="D15" s="37" t="s">
        <v>43</v>
      </c>
      <c r="E15" s="37" t="s">
        <v>44</v>
      </c>
    </row>
    <row r="16" spans="1:5" ht="13.5" thickBot="1" x14ac:dyDescent="0.25">
      <c r="B16" s="36" t="s">
        <v>52</v>
      </c>
      <c r="C16" s="36" t="s">
        <v>53</v>
      </c>
      <c r="D16" s="39">
        <v>300</v>
      </c>
      <c r="E16" s="39">
        <v>225</v>
      </c>
    </row>
    <row r="19" spans="1:7" ht="13.5" thickBot="1" x14ac:dyDescent="0.25">
      <c r="A19" t="s">
        <v>45</v>
      </c>
    </row>
    <row r="20" spans="1:7" ht="13.5" thickBot="1" x14ac:dyDescent="0.25">
      <c r="B20" s="37" t="s">
        <v>41</v>
      </c>
      <c r="C20" s="37" t="s">
        <v>42</v>
      </c>
      <c r="D20" s="37" t="s">
        <v>43</v>
      </c>
      <c r="E20" s="37" t="s">
        <v>44</v>
      </c>
      <c r="F20" s="37" t="s">
        <v>46</v>
      </c>
    </row>
    <row r="21" spans="1:7" x14ac:dyDescent="0.2">
      <c r="B21" s="38" t="s">
        <v>54</v>
      </c>
      <c r="C21" s="38" t="s">
        <v>55</v>
      </c>
      <c r="D21" s="40">
        <v>15</v>
      </c>
      <c r="E21" s="40">
        <v>11.25</v>
      </c>
      <c r="F21" s="38" t="s">
        <v>56</v>
      </c>
    </row>
    <row r="22" spans="1:7" ht="13.5" thickBot="1" x14ac:dyDescent="0.25">
      <c r="B22" s="36" t="s">
        <v>57</v>
      </c>
      <c r="C22" s="36" t="s">
        <v>58</v>
      </c>
      <c r="D22" s="39">
        <v>10</v>
      </c>
      <c r="E22" s="39">
        <v>7.5</v>
      </c>
      <c r="F22" s="36" t="s">
        <v>56</v>
      </c>
    </row>
    <row r="25" spans="1:7" ht="13.5" thickBot="1" x14ac:dyDescent="0.25">
      <c r="A25" t="s">
        <v>47</v>
      </c>
    </row>
    <row r="26" spans="1:7" ht="13.5" thickBot="1" x14ac:dyDescent="0.25">
      <c r="B26" s="37" t="s">
        <v>41</v>
      </c>
      <c r="C26" s="37" t="s">
        <v>42</v>
      </c>
      <c r="D26" s="37" t="s">
        <v>48</v>
      </c>
      <c r="E26" s="37" t="s">
        <v>49</v>
      </c>
      <c r="F26" s="37" t="s">
        <v>50</v>
      </c>
      <c r="G26" s="37" t="s">
        <v>51</v>
      </c>
    </row>
    <row r="27" spans="1:7" x14ac:dyDescent="0.2">
      <c r="B27" s="38" t="s">
        <v>59</v>
      </c>
      <c r="C27" s="38" t="s">
        <v>60</v>
      </c>
      <c r="D27" s="40">
        <v>60</v>
      </c>
      <c r="E27" s="38" t="s">
        <v>61</v>
      </c>
      <c r="F27" s="38" t="s">
        <v>62</v>
      </c>
      <c r="G27" s="38">
        <v>20</v>
      </c>
    </row>
    <row r="28" spans="1:7" x14ac:dyDescent="0.2">
      <c r="B28" s="38" t="s">
        <v>63</v>
      </c>
      <c r="C28" s="38" t="s">
        <v>64</v>
      </c>
      <c r="D28" s="40">
        <v>60</v>
      </c>
      <c r="E28" s="38" t="s">
        <v>65</v>
      </c>
      <c r="F28" s="38" t="s">
        <v>66</v>
      </c>
      <c r="G28" s="38">
        <v>0</v>
      </c>
    </row>
    <row r="29" spans="1:7" ht="13.5" thickBot="1" x14ac:dyDescent="0.25">
      <c r="B29" s="36" t="s">
        <v>67</v>
      </c>
      <c r="C29" s="36" t="s">
        <v>68</v>
      </c>
      <c r="D29" s="39">
        <v>75</v>
      </c>
      <c r="E29" s="36" t="s">
        <v>69</v>
      </c>
      <c r="F29" s="36" t="s">
        <v>66</v>
      </c>
      <c r="G29" s="3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G15" sqref="G15"/>
    </sheetView>
  </sheetViews>
  <sheetFormatPr defaultRowHeight="12.75" x14ac:dyDescent="0.2"/>
  <cols>
    <col min="1" max="1" width="2.28515625" customWidth="1"/>
    <col min="2" max="2" width="6.28515625" bestFit="1" customWidth="1"/>
    <col min="3" max="3" width="24.5703125" bestFit="1" customWidth="1"/>
    <col min="4" max="4" width="7" customWidth="1"/>
    <col min="5" max="5" width="14.85546875" customWidth="1"/>
    <col min="6" max="6" width="11.85546875" bestFit="1" customWidth="1"/>
    <col min="7" max="7" width="11.28515625" bestFit="1" customWidth="1"/>
    <col min="8" max="8" width="12" bestFit="1" customWidth="1"/>
  </cols>
  <sheetData>
    <row r="1" spans="1:8" x14ac:dyDescent="0.2">
      <c r="A1" s="35" t="s">
        <v>70</v>
      </c>
    </row>
    <row r="2" spans="1:8" x14ac:dyDescent="0.2">
      <c r="A2" s="35" t="s">
        <v>30</v>
      </c>
    </row>
    <row r="3" spans="1:8" x14ac:dyDescent="0.2">
      <c r="A3" s="35" t="s">
        <v>31</v>
      </c>
    </row>
    <row r="6" spans="1:8" ht="13.5" thickBot="1" x14ac:dyDescent="0.25">
      <c r="A6" t="s">
        <v>45</v>
      </c>
    </row>
    <row r="7" spans="1:8" x14ac:dyDescent="0.2">
      <c r="B7" s="41"/>
      <c r="C7" s="41"/>
      <c r="D7" s="41" t="s">
        <v>71</v>
      </c>
      <c r="E7" s="41" t="s">
        <v>73</v>
      </c>
      <c r="F7" s="41" t="s">
        <v>75</v>
      </c>
      <c r="G7" s="41" t="s">
        <v>77</v>
      </c>
      <c r="H7" s="41" t="s">
        <v>77</v>
      </c>
    </row>
    <row r="8" spans="1:8" ht="13.5" thickBot="1" x14ac:dyDescent="0.25">
      <c r="B8" s="42" t="s">
        <v>41</v>
      </c>
      <c r="C8" s="42" t="s">
        <v>42</v>
      </c>
      <c r="D8" s="42" t="s">
        <v>72</v>
      </c>
      <c r="E8" s="42" t="s">
        <v>74</v>
      </c>
      <c r="F8" s="42" t="s">
        <v>76</v>
      </c>
      <c r="G8" s="42" t="s">
        <v>78</v>
      </c>
      <c r="H8" s="42" t="s">
        <v>79</v>
      </c>
    </row>
    <row r="9" spans="1:8" x14ac:dyDescent="0.2">
      <c r="B9" s="38" t="s">
        <v>54</v>
      </c>
      <c r="C9" s="38" t="s">
        <v>55</v>
      </c>
      <c r="D9" s="38">
        <v>11.25</v>
      </c>
      <c r="E9" s="38">
        <v>0</v>
      </c>
      <c r="F9" s="38">
        <v>10</v>
      </c>
      <c r="G9" s="38">
        <v>4.9999999999999991</v>
      </c>
      <c r="H9" s="38">
        <v>4</v>
      </c>
    </row>
    <row r="10" spans="1:8" ht="13.5" thickBot="1" x14ac:dyDescent="0.25">
      <c r="B10" s="36" t="s">
        <v>57</v>
      </c>
      <c r="C10" s="36" t="s">
        <v>58</v>
      </c>
      <c r="D10" s="36">
        <v>7.5</v>
      </c>
      <c r="E10" s="36">
        <v>0</v>
      </c>
      <c r="F10" s="36">
        <v>15</v>
      </c>
      <c r="G10" s="36">
        <v>10</v>
      </c>
      <c r="H10" s="36">
        <v>4.9999999999999991</v>
      </c>
    </row>
    <row r="12" spans="1:8" ht="13.5" thickBot="1" x14ac:dyDescent="0.25">
      <c r="A12" t="s">
        <v>47</v>
      </c>
    </row>
    <row r="13" spans="1:8" x14ac:dyDescent="0.2">
      <c r="B13" s="41"/>
      <c r="C13" s="41"/>
      <c r="D13" s="41" t="s">
        <v>71</v>
      </c>
      <c r="E13" s="41" t="s">
        <v>80</v>
      </c>
      <c r="F13" s="41" t="s">
        <v>82</v>
      </c>
      <c r="G13" s="41" t="s">
        <v>77</v>
      </c>
      <c r="H13" s="41" t="s">
        <v>77</v>
      </c>
    </row>
    <row r="14" spans="1:8" ht="13.5" thickBot="1" x14ac:dyDescent="0.25">
      <c r="B14" s="42" t="s">
        <v>41</v>
      </c>
      <c r="C14" s="42" t="s">
        <v>42</v>
      </c>
      <c r="D14" s="42" t="s">
        <v>72</v>
      </c>
      <c r="E14" s="42" t="s">
        <v>81</v>
      </c>
      <c r="F14" s="42" t="s">
        <v>83</v>
      </c>
      <c r="G14" s="42" t="s">
        <v>78</v>
      </c>
      <c r="H14" s="42" t="s">
        <v>79</v>
      </c>
    </row>
    <row r="15" spans="1:8" x14ac:dyDescent="0.2">
      <c r="B15" s="38" t="s">
        <v>59</v>
      </c>
      <c r="C15" s="38" t="s">
        <v>60</v>
      </c>
      <c r="D15" s="38">
        <v>60</v>
      </c>
      <c r="E15" s="38">
        <v>0</v>
      </c>
      <c r="F15" s="38">
        <v>80</v>
      </c>
      <c r="G15" s="38">
        <v>1E+30</v>
      </c>
      <c r="H15" s="38">
        <v>20</v>
      </c>
    </row>
    <row r="16" spans="1:8" x14ac:dyDescent="0.2">
      <c r="B16" s="38" t="s">
        <v>63</v>
      </c>
      <c r="C16" s="38" t="s">
        <v>64</v>
      </c>
      <c r="D16" s="38">
        <v>60</v>
      </c>
      <c r="E16" s="38">
        <v>1.6666666666666665</v>
      </c>
      <c r="F16" s="38">
        <v>60</v>
      </c>
      <c r="G16" s="38">
        <v>33.749999999999993</v>
      </c>
      <c r="H16" s="38">
        <v>22.499999999999996</v>
      </c>
    </row>
    <row r="17" spans="2:8" ht="13.5" thickBot="1" x14ac:dyDescent="0.25">
      <c r="B17" s="36" t="s">
        <v>67</v>
      </c>
      <c r="C17" s="36" t="s">
        <v>68</v>
      </c>
      <c r="D17" s="36">
        <v>75</v>
      </c>
      <c r="E17" s="36">
        <v>1.6666666666666667</v>
      </c>
      <c r="F17" s="36">
        <v>75</v>
      </c>
      <c r="G17" s="43">
        <v>14.999999999999998</v>
      </c>
      <c r="H17" s="36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opLeftCell="A5" zoomScale="118" zoomScaleNormal="118" workbookViewId="0">
      <selection activeCell="E27" sqref="E27"/>
    </sheetView>
  </sheetViews>
  <sheetFormatPr defaultRowHeight="12.75" x14ac:dyDescent="0.2"/>
  <cols>
    <col min="2" max="2" width="33.140625" bestFit="1" customWidth="1"/>
    <col min="3" max="3" width="16.140625" bestFit="1" customWidth="1"/>
    <col min="4" max="4" width="14" bestFit="1" customWidth="1"/>
    <col min="5" max="5" width="16.28515625" bestFit="1" customWidth="1"/>
    <col min="6" max="6" width="1.5703125" bestFit="1" customWidth="1"/>
    <col min="8" max="8" width="18.28515625" bestFit="1" customWidth="1"/>
  </cols>
  <sheetData>
    <row r="2" spans="2:8" x14ac:dyDescent="0.2">
      <c r="C2" t="str">
        <f>'Dati problema'!C2</f>
        <v xml:space="preserve">Dati AZIENDA </v>
      </c>
      <c r="H2" s="20" t="s">
        <v>16</v>
      </c>
    </row>
    <row r="3" spans="2:8" x14ac:dyDescent="0.2">
      <c r="C3" t="str">
        <f>'Dati problema'!C3</f>
        <v>prodotto standard</v>
      </c>
      <c r="D3" t="str">
        <f>'Dati problema'!D3</f>
        <v>prodotto deluxe</v>
      </c>
      <c r="H3" s="23" t="s">
        <v>12</v>
      </c>
    </row>
    <row r="4" spans="2:8" x14ac:dyDescent="0.2">
      <c r="H4" s="30" t="s">
        <v>21</v>
      </c>
    </row>
    <row r="5" spans="2:8" x14ac:dyDescent="0.2">
      <c r="B5" t="str">
        <f>'Dati problema'!B5</f>
        <v>profitto unitario</v>
      </c>
      <c r="C5" s="21">
        <f>'Dati problema'!C5</f>
        <v>10</v>
      </c>
      <c r="D5" s="21">
        <f>'Dati problema'!D5</f>
        <v>15</v>
      </c>
      <c r="H5" s="32" t="s">
        <v>27</v>
      </c>
    </row>
    <row r="6" spans="2:8" x14ac:dyDescent="0.2">
      <c r="B6" t="str">
        <f>'Dati problema'!B6</f>
        <v>materiale grezzo unitario</v>
      </c>
      <c r="C6" s="21">
        <f>'Dati problema'!C6</f>
        <v>4</v>
      </c>
      <c r="D6" s="21">
        <f>'Dati problema'!D6</f>
        <v>4</v>
      </c>
      <c r="H6" s="34" t="s">
        <v>28</v>
      </c>
    </row>
    <row r="8" spans="2:8" x14ac:dyDescent="0.2">
      <c r="B8" t="str">
        <f>'Dati problema'!B8</f>
        <v>disponibilita` materiale grezzo</v>
      </c>
      <c r="C8" s="21">
        <f>'Dati problema'!C8</f>
        <v>120</v>
      </c>
      <c r="D8" s="21">
        <f>'Dati problema'!D8</f>
        <v>60</v>
      </c>
      <c r="E8" s="21">
        <f>'Dati problema'!E8</f>
        <v>60</v>
      </c>
    </row>
    <row r="10" spans="2:8" x14ac:dyDescent="0.2">
      <c r="C10" t="str">
        <f>'Dati problema'!C10</f>
        <v>Dati IMPIANTI</v>
      </c>
    </row>
    <row r="11" spans="2:8" x14ac:dyDescent="0.2">
      <c r="C11" t="str">
        <f>'Dati problema'!C11</f>
        <v>IMPIANTO A</v>
      </c>
    </row>
    <row r="12" spans="2:8" x14ac:dyDescent="0.2">
      <c r="C12" t="str">
        <f>'Dati problema'!C12</f>
        <v>prodotto standard</v>
      </c>
      <c r="D12" t="str">
        <f>'Dati problema'!D12</f>
        <v>prodotto deluxe</v>
      </c>
      <c r="E12" t="str">
        <f>'Dati problema'!E12</f>
        <v>ORE DISPONIBILI</v>
      </c>
    </row>
    <row r="14" spans="2:8" x14ac:dyDescent="0.2">
      <c r="B14" t="str">
        <f>'Dati problema'!B14</f>
        <v>TEMPO unitario DI SMERIGLIATURA</v>
      </c>
      <c r="C14" s="21">
        <f>'Dati problema'!C14</f>
        <v>4</v>
      </c>
      <c r="D14" s="21">
        <f>'Dati problema'!D14</f>
        <v>2</v>
      </c>
      <c r="E14" s="21">
        <f>'Dati problema'!E14</f>
        <v>80</v>
      </c>
    </row>
    <row r="15" spans="2:8" x14ac:dyDescent="0.2">
      <c r="B15" t="str">
        <f>'Dati problema'!B15</f>
        <v>TEMPO unitario DI LUCIDATURA</v>
      </c>
      <c r="C15" s="21">
        <f>'Dati problema'!C15</f>
        <v>2</v>
      </c>
      <c r="D15" s="21">
        <f>'Dati problema'!D15</f>
        <v>5</v>
      </c>
      <c r="E15" s="21">
        <f>'Dati problema'!E15</f>
        <v>60</v>
      </c>
    </row>
    <row r="18" spans="2:6" x14ac:dyDescent="0.2">
      <c r="B18" s="22" t="s">
        <v>12</v>
      </c>
      <c r="C18" s="22" t="s">
        <v>13</v>
      </c>
      <c r="D18" s="22" t="s">
        <v>14</v>
      </c>
    </row>
    <row r="19" spans="2:6" x14ac:dyDescent="0.2">
      <c r="B19" s="22" t="s">
        <v>15</v>
      </c>
      <c r="C19" s="24">
        <v>5</v>
      </c>
      <c r="D19" s="24">
        <v>10</v>
      </c>
    </row>
    <row r="21" spans="2:6" x14ac:dyDescent="0.2">
      <c r="B21" s="22" t="s">
        <v>17</v>
      </c>
      <c r="C21" s="22" t="s">
        <v>15</v>
      </c>
    </row>
    <row r="22" spans="2:6" x14ac:dyDescent="0.2">
      <c r="B22" s="22" t="s">
        <v>18</v>
      </c>
      <c r="C22" s="29">
        <f>SUMPRODUCT(C14:D14,C$19:D$19)</f>
        <v>40</v>
      </c>
      <c r="D22" s="26" t="s">
        <v>19</v>
      </c>
      <c r="E22" s="25">
        <f>E14</f>
        <v>80</v>
      </c>
      <c r="F22" s="33" t="str">
        <f>IF(C22&gt;E22,"NON AMMISSIBILE"," ")</f>
        <v xml:space="preserve"> </v>
      </c>
    </row>
    <row r="23" spans="2:6" x14ac:dyDescent="0.2">
      <c r="B23" s="22" t="s">
        <v>20</v>
      </c>
      <c r="C23" s="29">
        <f>SUMPRODUCT(C15:D15,C$19:D$19)</f>
        <v>60</v>
      </c>
      <c r="D23" s="26" t="s">
        <v>19</v>
      </c>
      <c r="E23" s="25">
        <f>E15</f>
        <v>60</v>
      </c>
      <c r="F23" s="33" t="str">
        <f t="shared" ref="F23:F24" si="0">IF(C23&gt;E23,"NON AMMISSIBILE"," ")</f>
        <v xml:space="preserve"> </v>
      </c>
    </row>
    <row r="24" spans="2:6" x14ac:dyDescent="0.2">
      <c r="B24" s="22" t="s">
        <v>23</v>
      </c>
      <c r="C24" s="29">
        <f>SUMPRODUCT(C6:D6,C$19:D$19)</f>
        <v>60</v>
      </c>
      <c r="D24" s="26" t="s">
        <v>19</v>
      </c>
      <c r="E24" s="25">
        <f>D8</f>
        <v>60</v>
      </c>
      <c r="F24" s="33" t="str">
        <f t="shared" si="0"/>
        <v xml:space="preserve"> </v>
      </c>
    </row>
    <row r="26" spans="2:6" x14ac:dyDescent="0.2">
      <c r="B26" s="22" t="s">
        <v>24</v>
      </c>
      <c r="C26" s="22" t="s">
        <v>26</v>
      </c>
    </row>
    <row r="27" spans="2:6" x14ac:dyDescent="0.2">
      <c r="B27" s="22" t="s">
        <v>25</v>
      </c>
      <c r="C27" s="31">
        <f>SUMPRODUCT(C5:D5,C19:D19)</f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opLeftCell="A5" workbookViewId="0">
      <selection activeCell="F27" sqref="F27"/>
    </sheetView>
  </sheetViews>
  <sheetFormatPr defaultRowHeight="12.75" x14ac:dyDescent="0.2"/>
  <cols>
    <col min="1" max="1" width="2.28515625" customWidth="1"/>
    <col min="2" max="2" width="6.28515625" customWidth="1"/>
    <col min="3" max="3" width="24.5703125" customWidth="1"/>
    <col min="4" max="4" width="17.42578125" bestFit="1" customWidth="1"/>
    <col min="5" max="5" width="14" bestFit="1" customWidth="1"/>
    <col min="6" max="6" width="13.140625" customWidth="1"/>
    <col min="7" max="7" width="10.7109375" bestFit="1" customWidth="1"/>
  </cols>
  <sheetData>
    <row r="1" spans="1:5" x14ac:dyDescent="0.2">
      <c r="A1" s="35" t="s">
        <v>29</v>
      </c>
    </row>
    <row r="2" spans="1:5" x14ac:dyDescent="0.2">
      <c r="A2" s="35" t="s">
        <v>84</v>
      </c>
    </row>
    <row r="3" spans="1:5" x14ac:dyDescent="0.2">
      <c r="A3" s="35" t="s">
        <v>85</v>
      </c>
    </row>
    <row r="4" spans="1:5" x14ac:dyDescent="0.2">
      <c r="A4" s="35" t="s">
        <v>32</v>
      </c>
    </row>
    <row r="5" spans="1:5" x14ac:dyDescent="0.2">
      <c r="A5" s="35" t="s">
        <v>33</v>
      </c>
    </row>
    <row r="6" spans="1:5" x14ac:dyDescent="0.2">
      <c r="A6" s="35"/>
      <c r="B6" t="s">
        <v>34</v>
      </c>
    </row>
    <row r="7" spans="1:5" x14ac:dyDescent="0.2">
      <c r="A7" s="35"/>
      <c r="B7" t="s">
        <v>86</v>
      </c>
    </row>
    <row r="8" spans="1:5" x14ac:dyDescent="0.2">
      <c r="A8" s="35"/>
      <c r="B8" t="s">
        <v>87</v>
      </c>
    </row>
    <row r="9" spans="1:5" x14ac:dyDescent="0.2">
      <c r="A9" s="35" t="s">
        <v>37</v>
      </c>
    </row>
    <row r="10" spans="1:5" x14ac:dyDescent="0.2">
      <c r="B10" t="s">
        <v>38</v>
      </c>
    </row>
    <row r="11" spans="1:5" x14ac:dyDescent="0.2">
      <c r="B11" t="s">
        <v>39</v>
      </c>
    </row>
    <row r="14" spans="1:5" ht="13.5" thickBot="1" x14ac:dyDescent="0.25">
      <c r="A14" t="s">
        <v>40</v>
      </c>
    </row>
    <row r="15" spans="1:5" ht="13.5" thickBot="1" x14ac:dyDescent="0.25">
      <c r="B15" s="37" t="s">
        <v>41</v>
      </c>
      <c r="C15" s="37" t="s">
        <v>42</v>
      </c>
      <c r="D15" s="37" t="s">
        <v>43</v>
      </c>
      <c r="E15" s="37" t="s">
        <v>44</v>
      </c>
    </row>
    <row r="16" spans="1:5" ht="13.5" thickBot="1" x14ac:dyDescent="0.25">
      <c r="B16" s="36" t="s">
        <v>52</v>
      </c>
      <c r="C16" s="36" t="s">
        <v>53</v>
      </c>
      <c r="D16" s="39">
        <v>145</v>
      </c>
      <c r="E16" s="39">
        <v>168.75</v>
      </c>
    </row>
    <row r="19" spans="1:7" ht="13.5" thickBot="1" x14ac:dyDescent="0.25">
      <c r="A19" t="s">
        <v>45</v>
      </c>
    </row>
    <row r="20" spans="1:7" ht="13.5" thickBot="1" x14ac:dyDescent="0.25">
      <c r="B20" s="37" t="s">
        <v>41</v>
      </c>
      <c r="C20" s="37" t="s">
        <v>42</v>
      </c>
      <c r="D20" s="37" t="s">
        <v>43</v>
      </c>
      <c r="E20" s="37" t="s">
        <v>44</v>
      </c>
      <c r="F20" s="37" t="s">
        <v>46</v>
      </c>
    </row>
    <row r="21" spans="1:7" x14ac:dyDescent="0.2">
      <c r="B21" s="38" t="s">
        <v>54</v>
      </c>
      <c r="C21" s="38" t="s">
        <v>88</v>
      </c>
      <c r="D21" s="40">
        <v>10</v>
      </c>
      <c r="E21" s="40">
        <v>0</v>
      </c>
      <c r="F21" s="38" t="s">
        <v>56</v>
      </c>
    </row>
    <row r="22" spans="1:7" ht="13.5" thickBot="1" x14ac:dyDescent="0.25">
      <c r="B22" s="36" t="s">
        <v>57</v>
      </c>
      <c r="C22" s="36" t="s">
        <v>89</v>
      </c>
      <c r="D22" s="39">
        <v>3</v>
      </c>
      <c r="E22" s="39">
        <v>11.25</v>
      </c>
      <c r="F22" s="36" t="s">
        <v>56</v>
      </c>
    </row>
    <row r="25" spans="1:7" ht="13.5" thickBot="1" x14ac:dyDescent="0.25">
      <c r="A25" t="s">
        <v>47</v>
      </c>
    </row>
    <row r="26" spans="1:7" ht="13.5" thickBot="1" x14ac:dyDescent="0.25">
      <c r="B26" s="37" t="s">
        <v>41</v>
      </c>
      <c r="C26" s="37" t="s">
        <v>42</v>
      </c>
      <c r="D26" s="37" t="s">
        <v>48</v>
      </c>
      <c r="E26" s="37" t="s">
        <v>49</v>
      </c>
      <c r="F26" s="37" t="s">
        <v>50</v>
      </c>
      <c r="G26" s="37" t="s">
        <v>51</v>
      </c>
    </row>
    <row r="27" spans="1:7" x14ac:dyDescent="0.2">
      <c r="B27" s="38" t="s">
        <v>59</v>
      </c>
      <c r="C27" s="38" t="s">
        <v>60</v>
      </c>
      <c r="D27" s="40">
        <v>33.75</v>
      </c>
      <c r="E27" s="38" t="s">
        <v>61</v>
      </c>
      <c r="F27" s="38" t="s">
        <v>62</v>
      </c>
      <c r="G27" s="38">
        <v>26.25</v>
      </c>
    </row>
    <row r="28" spans="1:7" x14ac:dyDescent="0.2">
      <c r="B28" s="38" t="s">
        <v>63</v>
      </c>
      <c r="C28" s="38" t="s">
        <v>64</v>
      </c>
      <c r="D28" s="40">
        <v>67.5</v>
      </c>
      <c r="E28" s="38" t="s">
        <v>65</v>
      </c>
      <c r="F28" s="38" t="s">
        <v>62</v>
      </c>
      <c r="G28" s="38">
        <v>7.5</v>
      </c>
    </row>
    <row r="29" spans="1:7" ht="13.5" thickBot="1" x14ac:dyDescent="0.25">
      <c r="B29" s="36" t="s">
        <v>67</v>
      </c>
      <c r="C29" s="36" t="s">
        <v>68</v>
      </c>
      <c r="D29" s="39">
        <v>45</v>
      </c>
      <c r="E29" s="36" t="s">
        <v>69</v>
      </c>
      <c r="F29" s="36" t="s">
        <v>66</v>
      </c>
      <c r="G29" s="3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H17" sqref="H17"/>
    </sheetView>
  </sheetViews>
  <sheetFormatPr defaultRowHeight="12.75" x14ac:dyDescent="0.2"/>
  <cols>
    <col min="1" max="1" width="2.28515625" customWidth="1"/>
    <col min="2" max="2" width="6.28515625" bestFit="1" customWidth="1"/>
    <col min="3" max="3" width="24.5703125" bestFit="1" customWidth="1"/>
    <col min="4" max="4" width="7" customWidth="1"/>
    <col min="5" max="5" width="14.85546875" customWidth="1"/>
    <col min="6" max="6" width="11.85546875" bestFit="1" customWidth="1"/>
    <col min="7" max="7" width="11.28515625" bestFit="1" customWidth="1"/>
    <col min="8" max="8" width="12" bestFit="1" customWidth="1"/>
  </cols>
  <sheetData>
    <row r="1" spans="1:8" x14ac:dyDescent="0.2">
      <c r="A1" s="35" t="s">
        <v>70</v>
      </c>
    </row>
    <row r="2" spans="1:8" x14ac:dyDescent="0.2">
      <c r="A2" s="35" t="s">
        <v>84</v>
      </c>
    </row>
    <row r="3" spans="1:8" x14ac:dyDescent="0.2">
      <c r="A3" s="35" t="s">
        <v>85</v>
      </c>
    </row>
    <row r="6" spans="1:8" ht="13.5" thickBot="1" x14ac:dyDescent="0.25">
      <c r="A6" t="s">
        <v>45</v>
      </c>
    </row>
    <row r="7" spans="1:8" x14ac:dyDescent="0.2">
      <c r="B7" s="41"/>
      <c r="C7" s="41"/>
      <c r="D7" s="41" t="s">
        <v>71</v>
      </c>
      <c r="E7" s="41" t="s">
        <v>73</v>
      </c>
      <c r="F7" s="41" t="s">
        <v>75</v>
      </c>
      <c r="G7" s="41" t="s">
        <v>77</v>
      </c>
      <c r="H7" s="41" t="s">
        <v>77</v>
      </c>
    </row>
    <row r="8" spans="1:8" ht="13.5" thickBot="1" x14ac:dyDescent="0.25">
      <c r="B8" s="42" t="s">
        <v>41</v>
      </c>
      <c r="C8" s="42" t="s">
        <v>42</v>
      </c>
      <c r="D8" s="42" t="s">
        <v>72</v>
      </c>
      <c r="E8" s="42" t="s">
        <v>74</v>
      </c>
      <c r="F8" s="42" t="s">
        <v>76</v>
      </c>
      <c r="G8" s="42" t="s">
        <v>78</v>
      </c>
      <c r="H8" s="42" t="s">
        <v>79</v>
      </c>
    </row>
    <row r="9" spans="1:8" x14ac:dyDescent="0.2">
      <c r="B9" s="38" t="s">
        <v>54</v>
      </c>
      <c r="C9" s="38" t="s">
        <v>88</v>
      </c>
      <c r="D9" s="38">
        <v>0</v>
      </c>
      <c r="E9" s="38">
        <v>-5</v>
      </c>
      <c r="F9" s="38">
        <v>10</v>
      </c>
      <c r="G9" s="38">
        <v>5</v>
      </c>
      <c r="H9" s="38">
        <v>1E+30</v>
      </c>
    </row>
    <row r="10" spans="1:8" ht="13.5" thickBot="1" x14ac:dyDescent="0.25">
      <c r="B10" s="36" t="s">
        <v>57</v>
      </c>
      <c r="C10" s="36" t="s">
        <v>89</v>
      </c>
      <c r="D10" s="36">
        <v>11.25</v>
      </c>
      <c r="E10" s="36">
        <v>0</v>
      </c>
      <c r="F10" s="36">
        <v>15</v>
      </c>
      <c r="G10" s="36">
        <v>1E+30</v>
      </c>
      <c r="H10" s="36">
        <v>5</v>
      </c>
    </row>
    <row r="12" spans="1:8" ht="13.5" thickBot="1" x14ac:dyDescent="0.25">
      <c r="A12" t="s">
        <v>47</v>
      </c>
    </row>
    <row r="13" spans="1:8" x14ac:dyDescent="0.2">
      <c r="B13" s="41"/>
      <c r="C13" s="41"/>
      <c r="D13" s="41" t="s">
        <v>71</v>
      </c>
      <c r="E13" s="41" t="s">
        <v>80</v>
      </c>
      <c r="F13" s="41" t="s">
        <v>82</v>
      </c>
      <c r="G13" s="41" t="s">
        <v>77</v>
      </c>
      <c r="H13" s="41" t="s">
        <v>77</v>
      </c>
    </row>
    <row r="14" spans="1:8" ht="13.5" thickBot="1" x14ac:dyDescent="0.25">
      <c r="B14" s="42" t="s">
        <v>41</v>
      </c>
      <c r="C14" s="42" t="s">
        <v>42</v>
      </c>
      <c r="D14" s="42" t="s">
        <v>72</v>
      </c>
      <c r="E14" s="42" t="s">
        <v>81</v>
      </c>
      <c r="F14" s="42" t="s">
        <v>83</v>
      </c>
      <c r="G14" s="42" t="s">
        <v>78</v>
      </c>
      <c r="H14" s="42" t="s">
        <v>79</v>
      </c>
    </row>
    <row r="15" spans="1:8" x14ac:dyDescent="0.2">
      <c r="B15" s="38" t="s">
        <v>59</v>
      </c>
      <c r="C15" s="38" t="s">
        <v>60</v>
      </c>
      <c r="D15" s="38">
        <v>33.75</v>
      </c>
      <c r="E15" s="38">
        <v>0</v>
      </c>
      <c r="F15" s="38">
        <v>60</v>
      </c>
      <c r="G15" s="38">
        <v>1E+30</v>
      </c>
      <c r="H15" s="38">
        <v>26.25</v>
      </c>
    </row>
    <row r="16" spans="1:8" x14ac:dyDescent="0.2">
      <c r="B16" s="38" t="s">
        <v>63</v>
      </c>
      <c r="C16" s="38" t="s">
        <v>64</v>
      </c>
      <c r="D16" s="38">
        <v>67.5</v>
      </c>
      <c r="E16" s="38">
        <v>0</v>
      </c>
      <c r="F16" s="38">
        <v>75</v>
      </c>
      <c r="G16" s="38">
        <v>1E+30</v>
      </c>
      <c r="H16" s="38">
        <v>7.5</v>
      </c>
    </row>
    <row r="17" spans="2:8" ht="13.5" thickBot="1" x14ac:dyDescent="0.25">
      <c r="B17" s="36" t="s">
        <v>67</v>
      </c>
      <c r="C17" s="36" t="s">
        <v>68</v>
      </c>
      <c r="D17" s="36">
        <v>45</v>
      </c>
      <c r="E17" s="36">
        <v>3.75</v>
      </c>
      <c r="F17" s="36">
        <v>45</v>
      </c>
      <c r="G17" s="36">
        <v>5</v>
      </c>
      <c r="H17" s="36">
        <v>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opLeftCell="A3" zoomScale="118" zoomScaleNormal="118" workbookViewId="0">
      <selection activeCell="D20" sqref="D20"/>
    </sheetView>
  </sheetViews>
  <sheetFormatPr defaultRowHeight="12.75" x14ac:dyDescent="0.2"/>
  <cols>
    <col min="2" max="2" width="33.140625" bestFit="1" customWidth="1"/>
    <col min="3" max="3" width="16.140625" bestFit="1" customWidth="1"/>
    <col min="4" max="4" width="14" bestFit="1" customWidth="1"/>
    <col min="5" max="5" width="16.28515625" bestFit="1" customWidth="1"/>
    <col min="6" max="6" width="1.5703125" bestFit="1" customWidth="1"/>
    <col min="8" max="8" width="18.28515625" bestFit="1" customWidth="1"/>
  </cols>
  <sheetData>
    <row r="2" spans="2:8" x14ac:dyDescent="0.2">
      <c r="C2" t="str">
        <f>'Dati problema'!C2</f>
        <v xml:space="preserve">Dati AZIENDA </v>
      </c>
      <c r="H2" s="20" t="s">
        <v>16</v>
      </c>
    </row>
    <row r="3" spans="2:8" x14ac:dyDescent="0.2">
      <c r="C3" t="str">
        <f>'Dati problema'!C3</f>
        <v>prodotto standard</v>
      </c>
      <c r="D3" t="str">
        <f>'Dati problema'!D3</f>
        <v>prodotto deluxe</v>
      </c>
      <c r="H3" s="23" t="s">
        <v>12</v>
      </c>
    </row>
    <row r="4" spans="2:8" x14ac:dyDescent="0.2">
      <c r="H4" s="30" t="s">
        <v>21</v>
      </c>
    </row>
    <row r="5" spans="2:8" x14ac:dyDescent="0.2">
      <c r="B5" t="str">
        <f>'Dati problema'!B5</f>
        <v>profitto unitario</v>
      </c>
      <c r="C5" s="21">
        <f>'Dati problema'!C5</f>
        <v>10</v>
      </c>
      <c r="D5" s="21">
        <f>'Dati problema'!D5</f>
        <v>15</v>
      </c>
      <c r="H5" s="32" t="s">
        <v>27</v>
      </c>
    </row>
    <row r="6" spans="2:8" x14ac:dyDescent="0.2">
      <c r="B6" t="str">
        <f>'Dati problema'!B6</f>
        <v>materiale grezzo unitario</v>
      </c>
      <c r="C6" s="21">
        <f>'Dati problema'!C6</f>
        <v>4</v>
      </c>
      <c r="D6" s="21">
        <f>'Dati problema'!D6</f>
        <v>4</v>
      </c>
      <c r="H6" s="34" t="s">
        <v>28</v>
      </c>
    </row>
    <row r="8" spans="2:8" x14ac:dyDescent="0.2">
      <c r="B8" t="str">
        <f>'Dati problema'!B8</f>
        <v>disponibilita` materiale grezzo</v>
      </c>
      <c r="C8" s="21">
        <f>'Dati problema'!C8</f>
        <v>120</v>
      </c>
      <c r="D8" s="21">
        <f>'Dati problema'!D8</f>
        <v>60</v>
      </c>
      <c r="E8" s="21">
        <f>'Dati problema'!E8</f>
        <v>60</v>
      </c>
    </row>
    <row r="10" spans="2:8" x14ac:dyDescent="0.2">
      <c r="C10" t="str">
        <f>'Dati problema'!C10</f>
        <v>Dati IMPIANTI</v>
      </c>
    </row>
    <row r="11" spans="2:8" x14ac:dyDescent="0.2">
      <c r="C11" t="str">
        <f>'Dati problema'!F11</f>
        <v>IMPIANTO B</v>
      </c>
    </row>
    <row r="12" spans="2:8" x14ac:dyDescent="0.2">
      <c r="C12" t="str">
        <f>'Dati problema'!C12</f>
        <v>prodotto standard</v>
      </c>
      <c r="D12" t="str">
        <f>'Dati problema'!D12</f>
        <v>prodotto deluxe</v>
      </c>
      <c r="E12" t="str">
        <f>'Dati problema'!E12</f>
        <v>ORE DISPONIBILI</v>
      </c>
    </row>
    <row r="14" spans="2:8" x14ac:dyDescent="0.2">
      <c r="B14" t="str">
        <f>'Dati problema'!B14</f>
        <v>TEMPO unitario DI SMERIGLIATURA</v>
      </c>
      <c r="C14" s="21">
        <f>'Dati problema'!F14</f>
        <v>5</v>
      </c>
      <c r="D14" s="21">
        <f>'Dati problema'!G14</f>
        <v>3</v>
      </c>
      <c r="E14" s="21">
        <f>'Dati problema'!H14</f>
        <v>60</v>
      </c>
    </row>
    <row r="15" spans="2:8" x14ac:dyDescent="0.2">
      <c r="B15" t="str">
        <f>'Dati problema'!B15</f>
        <v>TEMPO unitario DI LUCIDATURA</v>
      </c>
      <c r="C15" s="21">
        <f>'Dati problema'!F15</f>
        <v>5</v>
      </c>
      <c r="D15" s="21">
        <f>'Dati problema'!G15</f>
        <v>6</v>
      </c>
      <c r="E15" s="21">
        <f>'Dati problema'!H15</f>
        <v>75</v>
      </c>
    </row>
    <row r="18" spans="2:6" x14ac:dyDescent="0.2">
      <c r="B18" s="22" t="s">
        <v>12</v>
      </c>
      <c r="C18" s="22" t="s">
        <v>13</v>
      </c>
      <c r="D18" s="22" t="s">
        <v>14</v>
      </c>
    </row>
    <row r="19" spans="2:6" x14ac:dyDescent="0.2">
      <c r="B19" s="22" t="s">
        <v>22</v>
      </c>
      <c r="C19" s="24">
        <v>0</v>
      </c>
      <c r="D19" s="24">
        <v>12.5</v>
      </c>
    </row>
    <row r="21" spans="2:6" x14ac:dyDescent="0.2">
      <c r="B21" s="22" t="s">
        <v>17</v>
      </c>
      <c r="C21" s="22" t="s">
        <v>15</v>
      </c>
    </row>
    <row r="22" spans="2:6" x14ac:dyDescent="0.2">
      <c r="B22" s="22" t="s">
        <v>18</v>
      </c>
      <c r="C22" s="29">
        <f>SUMPRODUCT(C14:D14,C$19:D$19)</f>
        <v>37.5</v>
      </c>
      <c r="D22" s="26" t="s">
        <v>19</v>
      </c>
      <c r="E22" s="25">
        <f>E14</f>
        <v>60</v>
      </c>
      <c r="F22" s="33" t="str">
        <f>IF(C22&gt;E22,"NON AMMISSIBILE"," ")</f>
        <v xml:space="preserve"> </v>
      </c>
    </row>
    <row r="23" spans="2:6" x14ac:dyDescent="0.2">
      <c r="B23" s="22" t="s">
        <v>20</v>
      </c>
      <c r="C23" s="29">
        <f>SUMPRODUCT(C15:D15,C$19:D$19)</f>
        <v>75</v>
      </c>
      <c r="D23" s="26" t="s">
        <v>19</v>
      </c>
      <c r="E23" s="25">
        <f>E15</f>
        <v>75</v>
      </c>
      <c r="F23" s="33" t="str">
        <f t="shared" ref="F23:F24" si="0">IF(C23&gt;E23,"NON AMMISSIBILE"," ")</f>
        <v xml:space="preserve"> </v>
      </c>
    </row>
    <row r="24" spans="2:6" x14ac:dyDescent="0.2">
      <c r="B24" s="22" t="s">
        <v>23</v>
      </c>
      <c r="C24" s="29">
        <f>SUMPRODUCT(C6:D6,C$19:D$19)</f>
        <v>50</v>
      </c>
      <c r="D24" s="26" t="s">
        <v>19</v>
      </c>
      <c r="E24" s="25">
        <f>E8</f>
        <v>60</v>
      </c>
      <c r="F24" s="33" t="str">
        <f t="shared" si="0"/>
        <v xml:space="preserve"> </v>
      </c>
    </row>
    <row r="26" spans="2:6" x14ac:dyDescent="0.2">
      <c r="B26" s="22" t="s">
        <v>24</v>
      </c>
      <c r="C26" s="22" t="s">
        <v>26</v>
      </c>
    </row>
    <row r="27" spans="2:6" x14ac:dyDescent="0.2">
      <c r="B27" s="22" t="s">
        <v>25</v>
      </c>
      <c r="C27" s="31">
        <f>SUMPRODUCT(C5:D5,C19:D19)</f>
        <v>187.5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>
      <selection activeCell="C20" sqref="C20"/>
    </sheetView>
  </sheetViews>
  <sheetFormatPr defaultRowHeight="12.75" x14ac:dyDescent="0.2"/>
  <cols>
    <col min="1" max="1" width="2.28515625" customWidth="1"/>
    <col min="2" max="2" width="6.42578125" bestFit="1" customWidth="1"/>
    <col min="3" max="3" width="24.5703125" bestFit="1" customWidth="1"/>
    <col min="4" max="4" width="12" bestFit="1" customWidth="1"/>
    <col min="5" max="5" width="14.85546875" customWidth="1"/>
    <col min="6" max="6" width="11.85546875" bestFit="1" customWidth="1"/>
    <col min="7" max="8" width="12" bestFit="1" customWidth="1"/>
  </cols>
  <sheetData>
    <row r="1" spans="1:8" x14ac:dyDescent="0.2">
      <c r="A1" s="35" t="s">
        <v>70</v>
      </c>
    </row>
    <row r="2" spans="1:8" x14ac:dyDescent="0.2">
      <c r="A2" s="35" t="s">
        <v>99</v>
      </c>
    </row>
    <row r="3" spans="1:8" x14ac:dyDescent="0.2">
      <c r="A3" s="35" t="s">
        <v>100</v>
      </c>
    </row>
    <row r="6" spans="1:8" ht="13.5" thickBot="1" x14ac:dyDescent="0.25">
      <c r="A6" t="s">
        <v>45</v>
      </c>
    </row>
    <row r="7" spans="1:8" x14ac:dyDescent="0.2">
      <c r="B7" s="68"/>
      <c r="C7" s="68"/>
      <c r="D7" s="68" t="s">
        <v>71</v>
      </c>
      <c r="E7" s="68" t="s">
        <v>73</v>
      </c>
      <c r="F7" s="68" t="s">
        <v>75</v>
      </c>
      <c r="G7" s="68" t="s">
        <v>77</v>
      </c>
      <c r="H7" s="68" t="s">
        <v>77</v>
      </c>
    </row>
    <row r="8" spans="1:8" ht="13.5" thickBot="1" x14ac:dyDescent="0.25">
      <c r="B8" s="69" t="s">
        <v>41</v>
      </c>
      <c r="C8" s="69" t="s">
        <v>42</v>
      </c>
      <c r="D8" s="69" t="s">
        <v>72</v>
      </c>
      <c r="E8" s="69" t="s">
        <v>74</v>
      </c>
      <c r="F8" s="69" t="s">
        <v>76</v>
      </c>
      <c r="G8" s="69" t="s">
        <v>78</v>
      </c>
      <c r="H8" s="69" t="s">
        <v>79</v>
      </c>
    </row>
    <row r="9" spans="1:8" x14ac:dyDescent="0.2">
      <c r="B9" s="38" t="s">
        <v>54</v>
      </c>
      <c r="C9" s="38" t="s">
        <v>55</v>
      </c>
      <c r="D9" s="38">
        <v>9.1666666666666679</v>
      </c>
      <c r="E9" s="38">
        <v>0</v>
      </c>
      <c r="F9" s="38">
        <v>10</v>
      </c>
      <c r="G9" s="38">
        <v>4.9999999999999991</v>
      </c>
      <c r="H9" s="38">
        <v>4</v>
      </c>
    </row>
    <row r="10" spans="1:8" x14ac:dyDescent="0.2">
      <c r="B10" s="38" t="s">
        <v>57</v>
      </c>
      <c r="C10" s="38" t="s">
        <v>58</v>
      </c>
      <c r="D10" s="38">
        <v>8.3333333333333321</v>
      </c>
      <c r="E10" s="38">
        <v>0</v>
      </c>
      <c r="F10" s="38">
        <v>15</v>
      </c>
      <c r="G10" s="38">
        <v>10</v>
      </c>
      <c r="H10" s="38">
        <v>4.9999999999999991</v>
      </c>
    </row>
    <row r="11" spans="1:8" x14ac:dyDescent="0.2">
      <c r="B11" s="38" t="s">
        <v>101</v>
      </c>
      <c r="C11" s="38" t="s">
        <v>88</v>
      </c>
      <c r="D11" s="38">
        <v>0</v>
      </c>
      <c r="E11" s="38">
        <v>-3.6111111111111098</v>
      </c>
      <c r="F11" s="38">
        <v>10</v>
      </c>
      <c r="G11" s="38">
        <v>3.6111111111111098</v>
      </c>
      <c r="H11" s="38">
        <v>1E+30</v>
      </c>
    </row>
    <row r="12" spans="1:8" ht="13.5" thickBot="1" x14ac:dyDescent="0.25">
      <c r="B12" s="36" t="s">
        <v>102</v>
      </c>
      <c r="C12" s="36" t="s">
        <v>89</v>
      </c>
      <c r="D12" s="36">
        <v>12.5</v>
      </c>
      <c r="E12" s="36">
        <v>0</v>
      </c>
      <c r="F12" s="36">
        <v>15</v>
      </c>
      <c r="G12" s="36">
        <v>1E+30</v>
      </c>
      <c r="H12" s="36">
        <v>4.3333333333333321</v>
      </c>
    </row>
    <row r="14" spans="1:8" ht="13.5" thickBot="1" x14ac:dyDescent="0.25">
      <c r="A14" t="s">
        <v>47</v>
      </c>
    </row>
    <row r="15" spans="1:8" x14ac:dyDescent="0.2">
      <c r="B15" s="68"/>
      <c r="C15" s="68"/>
      <c r="D15" s="68" t="s">
        <v>71</v>
      </c>
      <c r="E15" s="68" t="s">
        <v>80</v>
      </c>
      <c r="F15" s="68" t="s">
        <v>82</v>
      </c>
      <c r="G15" s="68" t="s">
        <v>77</v>
      </c>
      <c r="H15" s="68" t="s">
        <v>77</v>
      </c>
    </row>
    <row r="16" spans="1:8" ht="13.5" thickBot="1" x14ac:dyDescent="0.25">
      <c r="B16" s="69" t="s">
        <v>41</v>
      </c>
      <c r="C16" s="69" t="s">
        <v>42</v>
      </c>
      <c r="D16" s="69" t="s">
        <v>72</v>
      </c>
      <c r="E16" s="69" t="s">
        <v>81</v>
      </c>
      <c r="F16" s="69" t="s">
        <v>83</v>
      </c>
      <c r="G16" s="69" t="s">
        <v>78</v>
      </c>
      <c r="H16" s="69" t="s">
        <v>79</v>
      </c>
    </row>
    <row r="17" spans="2:8" x14ac:dyDescent="0.2">
      <c r="B17" s="38" t="s">
        <v>59</v>
      </c>
      <c r="C17" s="38" t="s">
        <v>60</v>
      </c>
      <c r="D17" s="38">
        <v>53.333333333333336</v>
      </c>
      <c r="E17" s="38">
        <v>0</v>
      </c>
      <c r="F17" s="38">
        <v>80</v>
      </c>
      <c r="G17" s="38">
        <v>1E+30</v>
      </c>
      <c r="H17" s="38">
        <v>26.666666666666661</v>
      </c>
    </row>
    <row r="18" spans="2:8" x14ac:dyDescent="0.2">
      <c r="B18" s="38" t="s">
        <v>63</v>
      </c>
      <c r="C18" s="38" t="s">
        <v>64</v>
      </c>
      <c r="D18" s="38">
        <v>59.999999999999993</v>
      </c>
      <c r="E18" s="38">
        <v>1.6666666666666665</v>
      </c>
      <c r="F18" s="38">
        <v>60</v>
      </c>
      <c r="G18" s="38">
        <v>27.5</v>
      </c>
      <c r="H18" s="38">
        <v>24.999999999999993</v>
      </c>
    </row>
    <row r="19" spans="2:8" x14ac:dyDescent="0.2">
      <c r="B19" s="38" t="s">
        <v>67</v>
      </c>
      <c r="C19" s="38" t="s">
        <v>68</v>
      </c>
      <c r="D19" s="38">
        <v>120</v>
      </c>
      <c r="E19" s="38">
        <v>1.6666666666666667</v>
      </c>
      <c r="F19" s="38">
        <v>120</v>
      </c>
      <c r="G19" s="38">
        <v>19.999999999999993</v>
      </c>
      <c r="H19" s="38">
        <v>22.000000000000004</v>
      </c>
    </row>
    <row r="20" spans="2:8" x14ac:dyDescent="0.2">
      <c r="B20" s="38" t="s">
        <v>103</v>
      </c>
      <c r="C20" s="38" t="s">
        <v>104</v>
      </c>
      <c r="D20" s="38">
        <v>37.5</v>
      </c>
      <c r="E20" s="38">
        <v>0</v>
      </c>
      <c r="F20" s="38">
        <v>60</v>
      </c>
      <c r="G20" s="38">
        <v>1E+30</v>
      </c>
      <c r="H20" s="38">
        <v>22.5</v>
      </c>
    </row>
    <row r="21" spans="2:8" ht="13.5" thickBot="1" x14ac:dyDescent="0.25">
      <c r="B21" s="36" t="s">
        <v>105</v>
      </c>
      <c r="C21" s="36" t="s">
        <v>104</v>
      </c>
      <c r="D21" s="36">
        <v>75</v>
      </c>
      <c r="E21" s="36">
        <v>1.3888888888888888</v>
      </c>
      <c r="F21" s="36">
        <v>75</v>
      </c>
      <c r="G21" s="36">
        <v>33</v>
      </c>
      <c r="H21" s="36">
        <v>29.999999999999993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abSelected="1" topLeftCell="B4" zoomScaleNormal="100" workbookViewId="0">
      <selection activeCell="D21" sqref="D21"/>
    </sheetView>
  </sheetViews>
  <sheetFormatPr defaultRowHeight="12.75" x14ac:dyDescent="0.2"/>
  <cols>
    <col min="2" max="2" width="33.140625" bestFit="1" customWidth="1"/>
    <col min="3" max="3" width="16.140625" bestFit="1" customWidth="1"/>
    <col min="4" max="4" width="14" bestFit="1" customWidth="1"/>
    <col min="5" max="5" width="16.28515625" bestFit="1" customWidth="1"/>
    <col min="6" max="6" width="17.7109375" bestFit="1" customWidth="1"/>
    <col min="8" max="8" width="11.5703125" customWidth="1"/>
  </cols>
  <sheetData>
    <row r="1" spans="2:8" x14ac:dyDescent="0.2">
      <c r="F1" s="20" t="s">
        <v>16</v>
      </c>
    </row>
    <row r="2" spans="2:8" x14ac:dyDescent="0.2">
      <c r="C2" t="str">
        <f>'Dati problema'!C2</f>
        <v xml:space="preserve">Dati AZIENDA </v>
      </c>
      <c r="F2" s="23" t="s">
        <v>12</v>
      </c>
    </row>
    <row r="3" spans="2:8" x14ac:dyDescent="0.2">
      <c r="C3" t="str">
        <f>'Dati problema'!C3</f>
        <v>prodotto standard</v>
      </c>
      <c r="D3" t="str">
        <f>'Dati problema'!D3</f>
        <v>prodotto deluxe</v>
      </c>
      <c r="F3" s="30" t="s">
        <v>21</v>
      </c>
    </row>
    <row r="4" spans="2:8" x14ac:dyDescent="0.2">
      <c r="F4" s="32" t="s">
        <v>27</v>
      </c>
    </row>
    <row r="5" spans="2:8" x14ac:dyDescent="0.2">
      <c r="B5" t="str">
        <f>'Dati problema'!B5</f>
        <v>profitto unitario</v>
      </c>
      <c r="C5" s="21">
        <f>'Dati problema'!C5</f>
        <v>10</v>
      </c>
      <c r="D5" s="21">
        <f>'Dati problema'!D5</f>
        <v>15</v>
      </c>
      <c r="F5" s="34" t="s">
        <v>28</v>
      </c>
    </row>
    <row r="6" spans="2:8" x14ac:dyDescent="0.2">
      <c r="B6" t="str">
        <f>'Dati problema'!B6</f>
        <v>materiale grezzo unitario</v>
      </c>
      <c r="C6" s="21">
        <f>'Dati problema'!C6</f>
        <v>4</v>
      </c>
      <c r="D6" s="21">
        <f>'Dati problema'!D6</f>
        <v>4</v>
      </c>
    </row>
    <row r="8" spans="2:8" x14ac:dyDescent="0.2">
      <c r="B8" t="str">
        <f>'Dati problema'!B8</f>
        <v>disponibilita` materiale grezzo</v>
      </c>
      <c r="C8" s="21">
        <f>'Dati problema'!C8</f>
        <v>120</v>
      </c>
      <c r="D8" s="21">
        <f>'Dati problema'!D8</f>
        <v>60</v>
      </c>
      <c r="E8" s="21">
        <f>'Dati problema'!E8</f>
        <v>60</v>
      </c>
    </row>
    <row r="10" spans="2:8" x14ac:dyDescent="0.2">
      <c r="C10" t="str">
        <f>'Dati problema'!C10</f>
        <v>Dati IMPIANTI</v>
      </c>
    </row>
    <row r="11" spans="2:8" x14ac:dyDescent="0.2">
      <c r="C11" t="str">
        <f>'Dati problema'!C11</f>
        <v>IMPIANTO A</v>
      </c>
      <c r="F11" t="str">
        <f>'Dati problema'!F11</f>
        <v>IMPIANTO B</v>
      </c>
    </row>
    <row r="12" spans="2:8" s="64" customFormat="1" ht="30.75" customHeight="1" x14ac:dyDescent="0.2">
      <c r="C12" s="64" t="str">
        <f>'Dati problema'!C12</f>
        <v>prodotto standard</v>
      </c>
      <c r="D12" s="64" t="str">
        <f>'Dati problema'!D12</f>
        <v>prodotto deluxe</v>
      </c>
      <c r="E12" s="64" t="str">
        <f>'Dati problema'!E12</f>
        <v>ORE DISPONIBILI</v>
      </c>
      <c r="F12" s="64" t="str">
        <f>'Dati problema'!F12</f>
        <v>prodotto standard</v>
      </c>
      <c r="G12" s="64" t="str">
        <f>'Dati problema'!G12</f>
        <v>prodotto deluxe</v>
      </c>
      <c r="H12" s="64" t="str">
        <f>'Dati problema'!H12</f>
        <v>ORE DISPONIBILI</v>
      </c>
    </row>
    <row r="14" spans="2:8" x14ac:dyDescent="0.2">
      <c r="B14" t="str">
        <f>'Dati problema'!B14</f>
        <v>TEMPO unitario DI SMERIGLIATURA</v>
      </c>
      <c r="C14" s="21">
        <f>'Dati problema'!C14</f>
        <v>4</v>
      </c>
      <c r="D14" s="21">
        <f>'Dati problema'!D14</f>
        <v>2</v>
      </c>
      <c r="E14" s="21">
        <f>'Dati problema'!E14</f>
        <v>80</v>
      </c>
      <c r="F14" s="21">
        <f>'Dati problema'!F14</f>
        <v>5</v>
      </c>
      <c r="G14" s="21">
        <f>'Dati problema'!G14</f>
        <v>3</v>
      </c>
      <c r="H14" s="21">
        <f>'Dati problema'!H14</f>
        <v>60</v>
      </c>
    </row>
    <row r="15" spans="2:8" x14ac:dyDescent="0.2">
      <c r="B15" t="str">
        <f>'Dati problema'!B15</f>
        <v>TEMPO unitario DI LUCIDATURA</v>
      </c>
      <c r="C15" s="21">
        <f>'Dati problema'!C15</f>
        <v>2</v>
      </c>
      <c r="D15" s="21">
        <f>'Dati problema'!D15</f>
        <v>5</v>
      </c>
      <c r="E15" s="21">
        <f>'Dati problema'!E15</f>
        <v>60</v>
      </c>
      <c r="F15" s="21">
        <f>'Dati problema'!F15</f>
        <v>5</v>
      </c>
      <c r="G15" s="21">
        <f>'Dati problema'!G15</f>
        <v>6</v>
      </c>
      <c r="H15" s="21">
        <f>'Dati problema'!H15</f>
        <v>75</v>
      </c>
    </row>
    <row r="18" spans="2:9" x14ac:dyDescent="0.2">
      <c r="B18" s="22" t="s">
        <v>12</v>
      </c>
      <c r="C18" s="22" t="s">
        <v>13</v>
      </c>
      <c r="D18" s="22" t="s">
        <v>14</v>
      </c>
    </row>
    <row r="19" spans="2:9" x14ac:dyDescent="0.2">
      <c r="B19" s="22" t="s">
        <v>15</v>
      </c>
      <c r="C19" s="24">
        <v>10</v>
      </c>
      <c r="D19" s="24">
        <v>8</v>
      </c>
    </row>
    <row r="20" spans="2:9" x14ac:dyDescent="0.2">
      <c r="B20" t="s">
        <v>22</v>
      </c>
      <c r="C20" s="27">
        <v>0</v>
      </c>
      <c r="D20" s="27">
        <v>12</v>
      </c>
    </row>
    <row r="21" spans="2:9" s="65" customFormat="1" ht="20.25" x14ac:dyDescent="0.3">
      <c r="B21" s="65" t="s">
        <v>17</v>
      </c>
      <c r="C21" s="65" t="s">
        <v>15</v>
      </c>
      <c r="G21" s="65" t="s">
        <v>93</v>
      </c>
    </row>
    <row r="22" spans="2:9" x14ac:dyDescent="0.2">
      <c r="B22" s="22" t="s">
        <v>18</v>
      </c>
      <c r="C22" s="29">
        <f>SUMPRODUCT(C14:D14,C$19:D$19)</f>
        <v>56</v>
      </c>
      <c r="D22" s="26" t="s">
        <v>19</v>
      </c>
      <c r="E22" s="25">
        <f>E14</f>
        <v>80</v>
      </c>
      <c r="F22" s="33" t="str">
        <f>IF(C22&gt;E22,"NON AMMISSIBILE"," ")</f>
        <v xml:space="preserve"> </v>
      </c>
      <c r="G22" s="28">
        <f>SUMPRODUCT(F14:G14,C$20:D$20)</f>
        <v>36</v>
      </c>
      <c r="H22" s="25" t="s">
        <v>19</v>
      </c>
      <c r="I22" s="25">
        <f>H14</f>
        <v>60</v>
      </c>
    </row>
    <row r="23" spans="2:9" x14ac:dyDescent="0.2">
      <c r="B23" s="22" t="s">
        <v>20</v>
      </c>
      <c r="C23" s="29">
        <f>SUMPRODUCT(C15:D15,C$19:D$19)</f>
        <v>60</v>
      </c>
      <c r="D23" s="26" t="s">
        <v>19</v>
      </c>
      <c r="E23" s="25">
        <f>E15</f>
        <v>60</v>
      </c>
      <c r="F23" s="33" t="str">
        <f>IF(C23&gt;E23,"NON AMMISSIBILE"," ")</f>
        <v xml:space="preserve"> </v>
      </c>
      <c r="G23" s="28">
        <f>SUMPRODUCT(F15:G15,C$20:D$20)</f>
        <v>72</v>
      </c>
      <c r="H23" s="25" t="s">
        <v>19</v>
      </c>
      <c r="I23" s="25">
        <f>H15</f>
        <v>75</v>
      </c>
    </row>
    <row r="24" spans="2:9" x14ac:dyDescent="0.2">
      <c r="B24" s="22" t="s">
        <v>23</v>
      </c>
      <c r="C24" s="29">
        <f>SUM(G25:G26)</f>
        <v>120</v>
      </c>
      <c r="D24" s="26" t="s">
        <v>19</v>
      </c>
      <c r="E24" s="25">
        <f>C8</f>
        <v>120</v>
      </c>
      <c r="F24" s="33" t="str">
        <f t="shared" ref="F23:F24" si="0">IF(C24&gt;E24,"NON AMMISSIBILE"," ")</f>
        <v xml:space="preserve"> </v>
      </c>
    </row>
    <row r="25" spans="2:9" x14ac:dyDescent="0.2">
      <c r="F25" t="s">
        <v>96</v>
      </c>
      <c r="G25" s="66">
        <f>SUMPRODUCT(C19:D19,C$6:D$6)</f>
        <v>72</v>
      </c>
    </row>
    <row r="26" spans="2:9" x14ac:dyDescent="0.2">
      <c r="B26" s="22" t="s">
        <v>24</v>
      </c>
      <c r="C26" s="22" t="s">
        <v>98</v>
      </c>
      <c r="F26" t="s">
        <v>97</v>
      </c>
      <c r="G26" s="66">
        <f>SUMPRODUCT(C20:D20,C$6:D$6)</f>
        <v>48</v>
      </c>
    </row>
    <row r="27" spans="2:9" x14ac:dyDescent="0.2">
      <c r="B27" s="22" t="s">
        <v>94</v>
      </c>
      <c r="C27" s="31">
        <f>SUMPRODUCT(C5:D5,C19:D19)</f>
        <v>220</v>
      </c>
    </row>
    <row r="28" spans="2:9" x14ac:dyDescent="0.2">
      <c r="B28" s="22" t="s">
        <v>22</v>
      </c>
      <c r="C28" s="31">
        <f>SUMPRODUCT(C5:D5,C20:D20)</f>
        <v>180</v>
      </c>
    </row>
    <row r="29" spans="2:9" ht="18" x14ac:dyDescent="0.25">
      <c r="B29" s="22" t="s">
        <v>25</v>
      </c>
      <c r="C29" s="67">
        <f>C27+C28</f>
        <v>400</v>
      </c>
      <c r="D29" t="s">
        <v>95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Dati problema</vt:lpstr>
      <vt:lpstr>Rapporto valori 1</vt:lpstr>
      <vt:lpstr>Rapporto sensibilità 1</vt:lpstr>
      <vt:lpstr>impianto A</vt:lpstr>
      <vt:lpstr>Rapporto valori 2</vt:lpstr>
      <vt:lpstr>Rapporto sensibilità 2</vt:lpstr>
      <vt:lpstr>impianto B</vt:lpstr>
      <vt:lpstr>Rapporto sensibilità 3</vt:lpstr>
      <vt:lpstr>AZIENDA</vt:lpstr>
    </vt:vector>
  </TitlesOfParts>
  <Company>Sapienza Univesrita' di Roma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PL/PLI multi impianto</dc:title>
  <dc:creator>L. Palagi</dc:creator>
  <cp:lastModifiedBy>Utente</cp:lastModifiedBy>
  <dcterms:created xsi:type="dcterms:W3CDTF">2003-09-25T09:34:58Z</dcterms:created>
  <dcterms:modified xsi:type="dcterms:W3CDTF">2014-10-10T11:27:27Z</dcterms:modified>
</cp:coreProperties>
</file>